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firstSheet="1" activeTab="2"/>
  </bookViews>
  <sheets>
    <sheet name="Calendario (2)" sheetId="1" state="hidden" r:id="rId1"/>
    <sheet name="Calendario Jurídicas" sheetId="2" r:id="rId2"/>
    <sheet name="Calendario Naturales" sheetId="3" r:id="rId3"/>
  </sheets>
  <definedNames>
    <definedName name="_xlnm.Print_Area" localSheetId="0">'Calendario (2)'!$A$2:$R$362</definedName>
    <definedName name="_xlnm.Print_Area" localSheetId="1">'Calendario Jurídicas'!$B$3:$O$43</definedName>
    <definedName name="_xlnm.Print_Area" localSheetId="2">'Calendario Naturales'!$B$3:$O$44</definedName>
    <definedName name="CON">'Calendario (2)'!$I$242:$K$251</definedName>
    <definedName name="GC">'Calendario (2)'!$E$401:$F$500</definedName>
    <definedName name="INF">'Calendario (2)'!$I$228:$K$237</definedName>
    <definedName name="IVA">'Calendario (2)'!$E$10:$Q$109</definedName>
    <definedName name="JU">'Calendario (2)'!$M$227:$O$326</definedName>
    <definedName name="NA">'Calendario (2)'!$M$338:$N$437</definedName>
    <definedName name="R">'Calendario (2)'!$P$121:$Q$220</definedName>
    <definedName name="RT">'Calendario (2)'!$E$121:$R$220</definedName>
    <definedName name="SS">'Calendario (2)'!$E$266:$F$365</definedName>
    <definedName name="_xlnm.Print_Titles" localSheetId="0">'Calendario (2)'!$2:$2</definedName>
  </definedNames>
  <calcPr fullCalcOnLoad="1"/>
</workbook>
</file>

<file path=xl/comments2.xml><?xml version="1.0" encoding="utf-8"?>
<comments xmlns="http://schemas.openxmlformats.org/spreadsheetml/2006/main">
  <authors>
    <author>Personal</author>
  </authors>
  <commentList>
    <comment ref="E6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Digite el numero de RUT sin puntos, ni comas</t>
        </r>
      </text>
    </comment>
  </commentList>
</comments>
</file>

<file path=xl/comments3.xml><?xml version="1.0" encoding="utf-8"?>
<comments xmlns="http://schemas.openxmlformats.org/spreadsheetml/2006/main">
  <authors>
    <author>Personal</author>
  </authors>
  <commentList>
    <comment ref="E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Digite el numero de RUT sin puntos, ni comas.
Si su Rut es de 7 dígitos debe anteponer  Cero al digitar el RUT</t>
        </r>
      </text>
    </comment>
  </commentList>
</comments>
</file>

<file path=xl/sharedStrings.xml><?xml version="1.0" encoding="utf-8"?>
<sst xmlns="http://schemas.openxmlformats.org/spreadsheetml/2006/main" count="2510" uniqueCount="432">
  <si>
    <t>Impuesto a las Ventas</t>
  </si>
  <si>
    <t>Retención en la Fuente</t>
  </si>
  <si>
    <t>Novienbre - Diciembre /06</t>
  </si>
  <si>
    <t xml:space="preserve">  15 - Enero/2007</t>
  </si>
  <si>
    <t>Últimos Dígitos</t>
  </si>
  <si>
    <t>Enero-Febrero</t>
  </si>
  <si>
    <t>Marzo - Abril</t>
  </si>
  <si>
    <t>Mayo - Junio</t>
  </si>
  <si>
    <t>Julio - Agosto</t>
  </si>
  <si>
    <t>Sept. - Octubre</t>
  </si>
  <si>
    <t>Nov - Diciembre</t>
  </si>
  <si>
    <t>8 de marzo de 2007</t>
  </si>
  <si>
    <t>9 de mayo de 2007</t>
  </si>
  <si>
    <t>10 de julio de 2007</t>
  </si>
  <si>
    <t>10 de septiembre de 2007</t>
  </si>
  <si>
    <t>9 de nov. de 2007</t>
  </si>
  <si>
    <t>10 de enero de 2008</t>
  </si>
  <si>
    <t>Diciembre</t>
  </si>
  <si>
    <t xml:space="preserve">  15 - Enero/2007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</si>
  <si>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</si>
  <si>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</si>
  <si>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</si>
  <si>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</si>
  <si>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</si>
  <si>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</si>
  <si>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</si>
  <si>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</si>
  <si>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</si>
  <si>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</si>
  <si>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Noviembre</t>
  </si>
  <si>
    <t>Ult. Digito</t>
  </si>
  <si>
    <t>Dia</t>
  </si>
  <si>
    <t>10 de enero/2008</t>
  </si>
  <si>
    <t>GRANDES CONTRIBUYENTES</t>
  </si>
  <si>
    <t>Pago primeracuota</t>
  </si>
  <si>
    <t>Declaración y pago segunda cuota</t>
  </si>
  <si>
    <t>Vencimiento</t>
  </si>
  <si>
    <t>DECLARACION INFORMATIVA INDIVIDUAL</t>
  </si>
  <si>
    <t>15 de Junio de 2007</t>
  </si>
  <si>
    <t>DECLARACIÓN INFORMATIVA CONSOLIDADA</t>
  </si>
  <si>
    <t>28 de Junio de 2007</t>
  </si>
  <si>
    <t>IMPUESTO AL PATRIMONIO</t>
  </si>
  <si>
    <t>Presentación de la declaración y pago primera cuota-2007</t>
  </si>
  <si>
    <t xml:space="preserve">25 de  Mayo </t>
  </si>
  <si>
    <t>Pago segunda cuota-2007</t>
  </si>
  <si>
    <t>21 de Sept.</t>
  </si>
  <si>
    <t>CALENDARIO TRIBUTARIO 2007</t>
  </si>
  <si>
    <t>06 febrero/7</t>
  </si>
  <si>
    <t>05 Junio/7</t>
  </si>
  <si>
    <t>01 Agosto/7</t>
  </si>
  <si>
    <t>08 Octubre/7</t>
  </si>
  <si>
    <t>Pago 3a. cuota</t>
  </si>
  <si>
    <t>Pago 4a. cuota</t>
  </si>
  <si>
    <t>Pago 5a. cuota</t>
  </si>
  <si>
    <t>PRECIOS DE TRANSFERENCIA</t>
  </si>
  <si>
    <t>15 de marzo de 2007</t>
  </si>
  <si>
    <t>16 de mayo de 2007</t>
  </si>
  <si>
    <t>11 de julio de 2007</t>
  </si>
  <si>
    <t>11 de septiembre de 2007</t>
  </si>
  <si>
    <t>19 de nov. de 2007</t>
  </si>
  <si>
    <t>17 de enero de 2008</t>
  </si>
  <si>
    <t>17 de enero/2008</t>
  </si>
  <si>
    <t>IMPUESTO SOBRE LAS VENTAS</t>
  </si>
  <si>
    <t>DECRETO 4714 DE 26 DE DICIEMBRE DE 2005</t>
  </si>
  <si>
    <t>ULTIMO BIMESTRE 2006</t>
  </si>
  <si>
    <t xml:space="preserve">DECLARACION Y PAGO - ULTIMO DIGITO </t>
  </si>
  <si>
    <t>1 o 2</t>
  </si>
  <si>
    <t>3 o 4</t>
  </si>
  <si>
    <t>5 o 6</t>
  </si>
  <si>
    <t>7 u 8</t>
  </si>
  <si>
    <t xml:space="preserve">9 o 0 </t>
  </si>
  <si>
    <t xml:space="preserve">  12 - Enero/2007</t>
  </si>
  <si>
    <t xml:space="preserve">  11 - Enero/2007</t>
  </si>
  <si>
    <t xml:space="preserve">  10 - Enero/2007</t>
  </si>
  <si>
    <t xml:space="preserve"> 09 - Enero/2007</t>
  </si>
  <si>
    <t>DECRETO 4583 DE 27 DE DICIEMBRE DE 2006 - BIMESTRES DEL AÑO 2007</t>
  </si>
  <si>
    <t>Impuesto Sobre</t>
  </si>
  <si>
    <t>las Ventas</t>
  </si>
  <si>
    <t>9 de marzo de 2007</t>
  </si>
  <si>
    <t>10 de mayo de 2007</t>
  </si>
  <si>
    <t>13 de nov. de 2007</t>
  </si>
  <si>
    <t>11 de enero de 2008</t>
  </si>
  <si>
    <t>REGIMEN COMUN</t>
  </si>
  <si>
    <t>12 de marzo de 2007</t>
  </si>
  <si>
    <t>11 de mayo de 2007</t>
  </si>
  <si>
    <t>12 de julio de 2007</t>
  </si>
  <si>
    <t>12 de septiembre de 2007</t>
  </si>
  <si>
    <t>14 de nov. de 2007</t>
  </si>
  <si>
    <t>14 de enero de 2008</t>
  </si>
  <si>
    <t>13 de marzo de 2007</t>
  </si>
  <si>
    <t>14 de mayo de 2007</t>
  </si>
  <si>
    <t>13 de julio de 2007</t>
  </si>
  <si>
    <t>13 de septiembre de 2007</t>
  </si>
  <si>
    <t>15 de nov. de 2007</t>
  </si>
  <si>
    <t>15 de enero de 2008</t>
  </si>
  <si>
    <t>14 de marzo de 2007</t>
  </si>
  <si>
    <t>15 de mayo de 2007</t>
  </si>
  <si>
    <t>16 de julio de 2007</t>
  </si>
  <si>
    <t>14 de septiembre de 2007</t>
  </si>
  <si>
    <t>16 de nov. de 2007</t>
  </si>
  <si>
    <t>16 de enero de 2008</t>
  </si>
  <si>
    <t>17 de julio de 2007</t>
  </si>
  <si>
    <t>17 de septiembre de 2007</t>
  </si>
  <si>
    <t>16 de marzo de 2007</t>
  </si>
  <si>
    <t>17 de mayo de 2007</t>
  </si>
  <si>
    <t>18 de julio de 2007</t>
  </si>
  <si>
    <t>18 de septiembre de 2007</t>
  </si>
  <si>
    <t>20 de nov. de 2007</t>
  </si>
  <si>
    <t>18 de enero de 2008</t>
  </si>
  <si>
    <t>20 de marzo de 2007</t>
  </si>
  <si>
    <t>18 de mayo de 2007</t>
  </si>
  <si>
    <t>19 de julio de 2007</t>
  </si>
  <si>
    <t>19 de septiembre de 2007</t>
  </si>
  <si>
    <t>21 de nov. de 2007</t>
  </si>
  <si>
    <t>21 de enero de 2008</t>
  </si>
  <si>
    <t>21 de marzo de 2007</t>
  </si>
  <si>
    <t>22 de mayo de 2007</t>
  </si>
  <si>
    <t>23 de julio de 2007</t>
  </si>
  <si>
    <t>20 de septiembre de 2007</t>
  </si>
  <si>
    <t>22 de nov. de 2007</t>
  </si>
  <si>
    <t>22 de enero de 2008</t>
  </si>
  <si>
    <t>22 de marzo de 2007</t>
  </si>
  <si>
    <t>23 de mayo de 2007</t>
  </si>
  <si>
    <t>24 de julio de 2007</t>
  </si>
  <si>
    <t>21 de septiembre de 2007</t>
  </si>
  <si>
    <t>23 de nov. de 2007</t>
  </si>
  <si>
    <t>23 de enero de 2008</t>
  </si>
  <si>
    <t>23 de marzo de 2007</t>
  </si>
  <si>
    <t>24 de mayo de 2007</t>
  </si>
  <si>
    <t>25 de julio de 2007</t>
  </si>
  <si>
    <t>24 de septiembre de 2007</t>
  </si>
  <si>
    <t>26 de nov. de 2007</t>
  </si>
  <si>
    <t>24 de enero de 2008</t>
  </si>
  <si>
    <t>26 de marzo de 2007</t>
  </si>
  <si>
    <t>25 de mayo de 2007</t>
  </si>
  <si>
    <t>26 de julio de 2007</t>
  </si>
  <si>
    <t>25 de septiembre de 2007</t>
  </si>
  <si>
    <t>27 de nov. de 2007</t>
  </si>
  <si>
    <t>25 de enero de 2008</t>
  </si>
  <si>
    <t>27 de marzo de 2007</t>
  </si>
  <si>
    <t>28 de mayo de 2007</t>
  </si>
  <si>
    <t>27 de julio de 2007</t>
  </si>
  <si>
    <t>26 de septiembre de 2007</t>
  </si>
  <si>
    <t>28 de nov. de 2007</t>
  </si>
  <si>
    <t>28 de enero de 2008</t>
  </si>
  <si>
    <t>28 de marzo de 2007</t>
  </si>
  <si>
    <t>29 de mayo de 2007</t>
  </si>
  <si>
    <t>30 de julio de 2007</t>
  </si>
  <si>
    <t>27 de septiembre de 2007</t>
  </si>
  <si>
    <t>29 de nov. de 2007</t>
  </si>
  <si>
    <t>29 de enero de 2008</t>
  </si>
  <si>
    <t>www.actualicese.com</t>
  </si>
  <si>
    <t>29 de marzo de 2007</t>
  </si>
  <si>
    <t>30 de mayo de 2007</t>
  </si>
  <si>
    <t>31 de julio de 2007</t>
  </si>
  <si>
    <t>28 de septiembre de 2007</t>
  </si>
  <si>
    <t>30 de nov. de 2007</t>
  </si>
  <si>
    <t>30 de enero de 2008</t>
  </si>
  <si>
    <t>RETENCION EN LA FUENTE, TIMBRE Y RETENCION DE IVA</t>
  </si>
  <si>
    <t>MES</t>
  </si>
  <si>
    <t>DECLARACION Y PAGO - ULTIMO DIGITO</t>
  </si>
  <si>
    <t xml:space="preserve">  11 - Enero/207</t>
  </si>
  <si>
    <t xml:space="preserve">  09 - Enero/2007 </t>
  </si>
  <si>
    <t>Retención en la</t>
  </si>
  <si>
    <t>8 de febrero</t>
  </si>
  <si>
    <t xml:space="preserve">8 de marzo </t>
  </si>
  <si>
    <t xml:space="preserve">11 de abril </t>
  </si>
  <si>
    <t xml:space="preserve">9 de mayo </t>
  </si>
  <si>
    <t xml:space="preserve">8 de junio </t>
  </si>
  <si>
    <t xml:space="preserve">10 de julio </t>
  </si>
  <si>
    <t xml:space="preserve">9 de agosto </t>
  </si>
  <si>
    <t>10 de sept.</t>
  </si>
  <si>
    <t xml:space="preserve">8 de octubre </t>
  </si>
  <si>
    <t>9 de nov.</t>
  </si>
  <si>
    <t xml:space="preserve">10 de dic. </t>
  </si>
  <si>
    <t xml:space="preserve">9 de febrero </t>
  </si>
  <si>
    <t xml:space="preserve">9 de marzo </t>
  </si>
  <si>
    <t xml:space="preserve">12 de abril </t>
  </si>
  <si>
    <t xml:space="preserve">10 de mayo </t>
  </si>
  <si>
    <t xml:space="preserve">12 de junio </t>
  </si>
  <si>
    <t xml:space="preserve">11 de julio </t>
  </si>
  <si>
    <t xml:space="preserve">10 de agosto. </t>
  </si>
  <si>
    <t xml:space="preserve">11 de sept. </t>
  </si>
  <si>
    <t xml:space="preserve">9 de octubre </t>
  </si>
  <si>
    <t xml:space="preserve">13 de nov. </t>
  </si>
  <si>
    <t xml:space="preserve">11 de dic. </t>
  </si>
  <si>
    <t>11 de enero/2008</t>
  </si>
  <si>
    <t xml:space="preserve">12 de febrero </t>
  </si>
  <si>
    <t xml:space="preserve">12 de marzo </t>
  </si>
  <si>
    <t xml:space="preserve">13 de abril </t>
  </si>
  <si>
    <t xml:space="preserve">11 de mayo </t>
  </si>
  <si>
    <t xml:space="preserve">13 de junio </t>
  </si>
  <si>
    <t xml:space="preserve">12 de julio </t>
  </si>
  <si>
    <t xml:space="preserve">13 de agosto </t>
  </si>
  <si>
    <t xml:space="preserve">12 de sept. </t>
  </si>
  <si>
    <t xml:space="preserve">10 de octubre </t>
  </si>
  <si>
    <t xml:space="preserve">14 de nov. </t>
  </si>
  <si>
    <t xml:space="preserve">12 de dic. </t>
  </si>
  <si>
    <t>14 de enero/2008</t>
  </si>
  <si>
    <t xml:space="preserve">13 de febrero </t>
  </si>
  <si>
    <t xml:space="preserve">13 de marzo </t>
  </si>
  <si>
    <t xml:space="preserve">16 de abril </t>
  </si>
  <si>
    <t xml:space="preserve">14 de mayo </t>
  </si>
  <si>
    <t xml:space="preserve">14 de junio </t>
  </si>
  <si>
    <t xml:space="preserve">13 de julio </t>
  </si>
  <si>
    <t xml:space="preserve">14 de agosto </t>
  </si>
  <si>
    <t xml:space="preserve">13 de sept. </t>
  </si>
  <si>
    <t xml:space="preserve">11 de octubre </t>
  </si>
  <si>
    <t xml:space="preserve">15 de nov. </t>
  </si>
  <si>
    <t xml:space="preserve">13 de dic. </t>
  </si>
  <si>
    <t>15 de enero/2008</t>
  </si>
  <si>
    <t xml:space="preserve">14 de febrero </t>
  </si>
  <si>
    <t xml:space="preserve">14 de marzo </t>
  </si>
  <si>
    <t xml:space="preserve">17 de abril </t>
  </si>
  <si>
    <t xml:space="preserve">15 de mayo </t>
  </si>
  <si>
    <t xml:space="preserve">15 de junio </t>
  </si>
  <si>
    <t xml:space="preserve">16 de julio </t>
  </si>
  <si>
    <t xml:space="preserve">15 de agosto </t>
  </si>
  <si>
    <t xml:space="preserve">14 de sept. </t>
  </si>
  <si>
    <t xml:space="preserve">12 de octubre </t>
  </si>
  <si>
    <t xml:space="preserve">16 de nov. </t>
  </si>
  <si>
    <t xml:space="preserve">14 de dic. </t>
  </si>
  <si>
    <t>16 de enero/2008</t>
  </si>
  <si>
    <t xml:space="preserve">15 de febrero </t>
  </si>
  <si>
    <t xml:space="preserve">15 de marzo </t>
  </si>
  <si>
    <t xml:space="preserve">18 de abril </t>
  </si>
  <si>
    <t xml:space="preserve">16 de mayo </t>
  </si>
  <si>
    <t xml:space="preserve">19 de junio </t>
  </si>
  <si>
    <t xml:space="preserve">17 de julio </t>
  </si>
  <si>
    <t xml:space="preserve">16 de agosto </t>
  </si>
  <si>
    <t xml:space="preserve">17 de sept. </t>
  </si>
  <si>
    <t xml:space="preserve">16 de octubre </t>
  </si>
  <si>
    <t xml:space="preserve">19 de nov. </t>
  </si>
  <si>
    <t xml:space="preserve">17 de dic. </t>
  </si>
  <si>
    <t xml:space="preserve">16 de febrero </t>
  </si>
  <si>
    <t xml:space="preserve">16 de marzo </t>
  </si>
  <si>
    <t xml:space="preserve">19 de abril </t>
  </si>
  <si>
    <t xml:space="preserve">17 de mayo </t>
  </si>
  <si>
    <t xml:space="preserve">20 de junio </t>
  </si>
  <si>
    <t xml:space="preserve">18 de julio </t>
  </si>
  <si>
    <t xml:space="preserve">17 de agosto </t>
  </si>
  <si>
    <t xml:space="preserve">18 de sept. </t>
  </si>
  <si>
    <t xml:space="preserve">17 de octubre </t>
  </si>
  <si>
    <t xml:space="preserve">20 de nov. </t>
  </si>
  <si>
    <t xml:space="preserve">18 de dic. </t>
  </si>
  <si>
    <t>18 de enero/2008</t>
  </si>
  <si>
    <t xml:space="preserve">19 de febrero </t>
  </si>
  <si>
    <t xml:space="preserve">20 de marzo </t>
  </si>
  <si>
    <t xml:space="preserve">20 de abril </t>
  </si>
  <si>
    <t xml:space="preserve">18 de mayo </t>
  </si>
  <si>
    <t xml:space="preserve">21 de junio </t>
  </si>
  <si>
    <t xml:space="preserve">19 de julio </t>
  </si>
  <si>
    <t xml:space="preserve">21 de agosto </t>
  </si>
  <si>
    <t xml:space="preserve">19 de sept. </t>
  </si>
  <si>
    <t xml:space="preserve">18 de octubre </t>
  </si>
  <si>
    <t xml:space="preserve">21 de nov. </t>
  </si>
  <si>
    <t xml:space="preserve">19 de dic. </t>
  </si>
  <si>
    <t>21 de enero/2008</t>
  </si>
  <si>
    <t xml:space="preserve">20 de febrero </t>
  </si>
  <si>
    <t xml:space="preserve">21 de marzo </t>
  </si>
  <si>
    <t xml:space="preserve">23 de abril </t>
  </si>
  <si>
    <t xml:space="preserve">22 de mayo </t>
  </si>
  <si>
    <t xml:space="preserve">22 de junio </t>
  </si>
  <si>
    <t xml:space="preserve">23 de julio </t>
  </si>
  <si>
    <t xml:space="preserve">22 de agosto </t>
  </si>
  <si>
    <t xml:space="preserve">20 de sept. </t>
  </si>
  <si>
    <t xml:space="preserve">19 de octubre </t>
  </si>
  <si>
    <t xml:space="preserve">22 de nov. </t>
  </si>
  <si>
    <t xml:space="preserve">20 de dic. </t>
  </si>
  <si>
    <t>22 de enero/2008</t>
  </si>
  <si>
    <t xml:space="preserve">21 de febrero </t>
  </si>
  <si>
    <t xml:space="preserve">22 de marzo </t>
  </si>
  <si>
    <t xml:space="preserve">24 de abril </t>
  </si>
  <si>
    <t xml:space="preserve">23 de mayo </t>
  </si>
  <si>
    <t xml:space="preserve">25 de junio </t>
  </si>
  <si>
    <t xml:space="preserve">24 de julio </t>
  </si>
  <si>
    <t xml:space="preserve">23 de agosto </t>
  </si>
  <si>
    <t xml:space="preserve">21 de sept. </t>
  </si>
  <si>
    <t xml:space="preserve">22 de octubre </t>
  </si>
  <si>
    <t xml:space="preserve">23 de nov. </t>
  </si>
  <si>
    <t xml:space="preserve">21 de dic. </t>
  </si>
  <si>
    <t>23 de enero/2008</t>
  </si>
  <si>
    <t xml:space="preserve">22 de febrero </t>
  </si>
  <si>
    <t xml:space="preserve">23 de marzo </t>
  </si>
  <si>
    <t xml:space="preserve">25 de abril </t>
  </si>
  <si>
    <t xml:space="preserve">24 de mayo </t>
  </si>
  <si>
    <t xml:space="preserve">26 de junio </t>
  </si>
  <si>
    <t xml:space="preserve">25 de julio </t>
  </si>
  <si>
    <t xml:space="preserve">24 de agosto </t>
  </si>
  <si>
    <t xml:space="preserve">24 de sept. </t>
  </si>
  <si>
    <t xml:space="preserve">23 de octubre </t>
  </si>
  <si>
    <t xml:space="preserve">26 de nov. </t>
  </si>
  <si>
    <t>24 de enero/2008</t>
  </si>
  <si>
    <t xml:space="preserve">23 de febrero </t>
  </si>
  <si>
    <t xml:space="preserve">26 de marzo </t>
  </si>
  <si>
    <t xml:space="preserve">26 de abril </t>
  </si>
  <si>
    <t xml:space="preserve">25 de mayo </t>
  </si>
  <si>
    <t xml:space="preserve">27 de junio </t>
  </si>
  <si>
    <t xml:space="preserve">26 de julio </t>
  </si>
  <si>
    <t xml:space="preserve">27 de agosto </t>
  </si>
  <si>
    <t xml:space="preserve">25 de sept. </t>
  </si>
  <si>
    <t>24 de octubre de. 2007</t>
  </si>
  <si>
    <t xml:space="preserve">27 de nov. </t>
  </si>
  <si>
    <t>25 de enero/2008</t>
  </si>
  <si>
    <t xml:space="preserve">26 de febrero </t>
  </si>
  <si>
    <t xml:space="preserve">27 de marzo </t>
  </si>
  <si>
    <t xml:space="preserve">27 de abril </t>
  </si>
  <si>
    <t xml:space="preserve">28 de mayo </t>
  </si>
  <si>
    <t xml:space="preserve">28 de junio </t>
  </si>
  <si>
    <t xml:space="preserve">27 de julio </t>
  </si>
  <si>
    <t xml:space="preserve">28 de agosto </t>
  </si>
  <si>
    <t xml:space="preserve">26 de sept. </t>
  </si>
  <si>
    <t xml:space="preserve">25 de octubre </t>
  </si>
  <si>
    <t xml:space="preserve">28 de nov. </t>
  </si>
  <si>
    <t>28 de enero/2008</t>
  </si>
  <si>
    <t xml:space="preserve">27 de febrero </t>
  </si>
  <si>
    <t xml:space="preserve">28 de marzo </t>
  </si>
  <si>
    <t xml:space="preserve">30 de abril </t>
  </si>
  <si>
    <t xml:space="preserve">29 de mayo </t>
  </si>
  <si>
    <t xml:space="preserve">29 de junio </t>
  </si>
  <si>
    <t xml:space="preserve">30 de julio </t>
  </si>
  <si>
    <t xml:space="preserve">29 de agosto </t>
  </si>
  <si>
    <t xml:space="preserve">27 de sept. </t>
  </si>
  <si>
    <t xml:space="preserve">26 de octubre </t>
  </si>
  <si>
    <t xml:space="preserve">29 de nov. </t>
  </si>
  <si>
    <t>29 de enero/2008</t>
  </si>
  <si>
    <t xml:space="preserve">28 de febrero </t>
  </si>
  <si>
    <t xml:space="preserve">29 de marzo </t>
  </si>
  <si>
    <t xml:space="preserve">02 de mayo </t>
  </si>
  <si>
    <t xml:space="preserve">30 de mayo </t>
  </si>
  <si>
    <t xml:space="preserve">03 de julio </t>
  </si>
  <si>
    <t xml:space="preserve">31 de julio </t>
  </si>
  <si>
    <t xml:space="preserve">30 de agosto </t>
  </si>
  <si>
    <t xml:space="preserve">28 de sept. </t>
  </si>
  <si>
    <t xml:space="preserve">29 de octubre </t>
  </si>
  <si>
    <t xml:space="preserve">30 de nov. </t>
  </si>
  <si>
    <t>30 de enero/2008</t>
  </si>
  <si>
    <t>DEMAS PERSONAS JURIDICAS</t>
  </si>
  <si>
    <t xml:space="preserve">Las personas jurídicas o asimiladas, las entidades sin ánimo de lucro con régimen especial y demás entidades que a 31 de diciembre de 2006 hayan sido calificadas </t>
  </si>
  <si>
    <t>PRECIOS DE TRNASFERENCIA</t>
  </si>
  <si>
    <t>06 febrero</t>
  </si>
  <si>
    <t>Dos últimos dígitos son:</t>
  </si>
  <si>
    <t>Declaración y Pago 1a. cuota</t>
  </si>
  <si>
    <t>Pago 2a. cuota</t>
  </si>
  <si>
    <t>Si el último dígito es:</t>
  </si>
  <si>
    <t>19 de Junio de 2007</t>
  </si>
  <si>
    <t>20 de Junio de 2007</t>
  </si>
  <si>
    <t>21 de Junio de 2007</t>
  </si>
  <si>
    <t>22 de Junio de 2007</t>
  </si>
  <si>
    <t>PERSONAS NATURALES</t>
  </si>
  <si>
    <t>Y SUCESIONES ILIQUIDAS OBLIGADAS A DECLARAR</t>
  </si>
  <si>
    <t>El plazo para presentar la declaración y para cancelar, en una sola cuota, el valor a pagar por concepto del impuesto sobre la renta y complementarios y del anticipo así como la sobretasa a que se refiere el artículo 260-11 del Estatuto Tributario, se inicia el 2 de febrero del año 2007 y vence en las fechas del mismo año</t>
  </si>
  <si>
    <t>29 de Junio de 2007</t>
  </si>
  <si>
    <t>Plazo hasta el día</t>
  </si>
  <si>
    <t>Pago tercera cuota</t>
  </si>
  <si>
    <t>05 Junio</t>
  </si>
  <si>
    <t>Pago cuarta cuota</t>
  </si>
  <si>
    <t>01 Agosto</t>
  </si>
  <si>
    <t>02 de Agosto de 2007</t>
  </si>
  <si>
    <t>17 de Agosto de 2007</t>
  </si>
  <si>
    <t>Pago quinta cuota</t>
  </si>
  <si>
    <t>08 Octubre</t>
  </si>
  <si>
    <t>03 de Agosto de 2007</t>
  </si>
  <si>
    <t>21 de Agosto de 2007</t>
  </si>
  <si>
    <t>06 de Agosto de 2007</t>
  </si>
  <si>
    <t>22 de Agosto de 2007</t>
  </si>
  <si>
    <t>08 de Agosto de 2007</t>
  </si>
  <si>
    <t>23 de Agosto de 2007</t>
  </si>
  <si>
    <t>09 de Agosto de 2007</t>
  </si>
  <si>
    <t>24 de Agosto de 2007</t>
  </si>
  <si>
    <t>10 de Agosto de 2007</t>
  </si>
  <si>
    <t>27 de Agosto de 2007</t>
  </si>
  <si>
    <t>13 de Agosto de 2007</t>
  </si>
  <si>
    <t>28 de Agosto de 2007</t>
  </si>
  <si>
    <t>14 de Agosto de 2007</t>
  </si>
  <si>
    <t>29 de Agosto de 2007</t>
  </si>
  <si>
    <t>15 de Agosto de 2007</t>
  </si>
  <si>
    <t>30 de Agosto de 2007</t>
  </si>
  <si>
    <t>16 de Agosto de 2007</t>
  </si>
  <si>
    <t>96 a 00</t>
  </si>
  <si>
    <t>31 de Agosto de 2007</t>
  </si>
  <si>
    <t>NO OBLIGADOS A DECLARAR EN 2006 Y 2007</t>
  </si>
  <si>
    <t>Art. 592 Num. 1. Personas naturales y sucesiones ilíquidas que no sean responsables de impuesto a las ventas y que tengan:</t>
  </si>
  <si>
    <t>Ingresos brutos inferiores de:</t>
  </si>
  <si>
    <t>Patrimonio bruto no exceda de:</t>
  </si>
  <si>
    <t>Art. 593. Asalariados con 80% de ingresos brutos de relación laboral no responsable de impuesto a las ventas y que :</t>
  </si>
  <si>
    <t>Art. 594-1. Trabajadores Independientes con el 80% de los ingresos brutos facturados originados en Honorarios, Comisiones y servicios con Retención en la Fuente y que no sean responsables del Iva:</t>
  </si>
  <si>
    <r>
      <t xml:space="preserve">Los plazos para presentar la declaración del impuesto sobre la renta y complementarios y para cancelar en dos cuotas iguales el valor a pagar por concepto del impuesto de renta y el anticipo así como la sobretasa a que se refiere el artículo 260-11 del Estatuto Tributario.                                                    </t>
    </r>
    <r>
      <rPr>
        <b/>
        <sz val="7"/>
        <rFont val="Arial Narrow"/>
        <family val="2"/>
      </rPr>
      <t xml:space="preserve">Nota. </t>
    </r>
    <r>
      <rPr>
        <sz val="7"/>
        <rFont val="Arial Narrow"/>
        <family val="2"/>
      </rPr>
      <t xml:space="preserve">No podrá ser inferior esta cuota al 20% del saldo a pagar del año 2005.(Articulo 38) Nota: Si el Saldo a Pagar en las Declaraciones Tributarias es inferior a 2 Salarios mínimos mensuales  $ 433.700 x 2 = $ 867.400 que equivalen a 41 UVT; que vencen el mismo día del plazo para la presentación de las respectivas declaraciones  y debe cancelarlas en una sola cuota </t>
    </r>
  </si>
  <si>
    <r>
      <t xml:space="preserve">Los plazos para presentar la declaración del impuesto sobre la renta y complementarios y para cancelar en dos cuotas iguales el valor a pagar por concepto del impuesto de renta y el anticipo así como la sobretasa a que se refiere el artículo 260-11 del Estatuto Tributario.  </t>
    </r>
    <r>
      <rPr>
        <b/>
        <sz val="7"/>
        <rFont val="Arial Narrow"/>
        <family val="2"/>
      </rPr>
      <t xml:space="preserve">Nota. </t>
    </r>
    <r>
      <rPr>
        <sz val="7"/>
        <rFont val="Arial Narrow"/>
        <family val="2"/>
      </rPr>
      <t xml:space="preserve">No podrá ser inferior esta cuota al 20% del saldo a pagar del año 2005.(Articulo 38) Nota: Si el Saldo a Pagar en las Declaraciones Tributarias es inferior a 2 Salarios mínimos mensuales  $ 433.700 x 2 = $ 867.400 que equivalen a 41 UVT; que vencen el mismo día del plazo para la presentación de las respectivas declaraciones  y debe cancelarlas en una sola cuota </t>
    </r>
  </si>
  <si>
    <t>Declaración y Pago</t>
  </si>
  <si>
    <t>ÚLTIMOS DOS DÍGITOS</t>
  </si>
  <si>
    <t>DEL NIT</t>
  </si>
  <si>
    <t>ENVIO DE INFORMACIÓN</t>
  </si>
  <si>
    <t xml:space="preserve">Lunes 5 de Marzo </t>
  </si>
  <si>
    <t xml:space="preserve">Martes 6 de Marzo </t>
  </si>
  <si>
    <t xml:space="preserve">Miércoles 7 de Marzo </t>
  </si>
  <si>
    <t xml:space="preserve">Jueves 8 de Marzo </t>
  </si>
  <si>
    <t xml:space="preserve">Viernes 9 de Marzo </t>
  </si>
  <si>
    <t xml:space="preserve">Martes 13 de Marzo </t>
  </si>
  <si>
    <t xml:space="preserve">Miércoles 14 de Marzo </t>
  </si>
  <si>
    <t xml:space="preserve">Viernes 16 de Marzo </t>
  </si>
  <si>
    <t xml:space="preserve">Martes 20 de Marzo </t>
  </si>
  <si>
    <t xml:space="preserve">Miércoles 21 de Marzo </t>
  </si>
  <si>
    <t xml:space="preserve">Jueves 22 de Marzo </t>
  </si>
  <si>
    <t xml:space="preserve">Viernes 23 de Marzo </t>
  </si>
  <si>
    <t xml:space="preserve">Lunes 26 de Marzo </t>
  </si>
  <si>
    <t xml:space="preserve">Martes 27 de Marzo </t>
  </si>
  <si>
    <t xml:space="preserve">Miércoles 28 de Marzo </t>
  </si>
  <si>
    <t xml:space="preserve">Viernes 30 de Marzo </t>
  </si>
  <si>
    <t>Jueves  29 de Marzo</t>
  </si>
  <si>
    <t>Estados Financieros</t>
  </si>
  <si>
    <t xml:space="preserve">Lunes 12 de Marzo </t>
  </si>
  <si>
    <t xml:space="preserve">Jueves 15 de Marzo </t>
  </si>
  <si>
    <t xml:space="preserve">Jueves 15 de Marzo </t>
  </si>
  <si>
    <t>ÚLTIMOS DOS DÍGITOS DEL NIT</t>
  </si>
  <si>
    <r>
      <t xml:space="preserve">INFORMACION SUPERSOCIEDADES  2006 - </t>
    </r>
    <r>
      <rPr>
        <b/>
        <sz val="8"/>
        <color indexed="9"/>
        <rFont val="Arial"/>
        <family val="2"/>
      </rPr>
      <t>Circular 100-004 Diciembre 26 de 2006</t>
    </r>
  </si>
  <si>
    <t>Rut</t>
  </si>
  <si>
    <t>1</t>
  </si>
  <si>
    <t>Razón Social</t>
  </si>
  <si>
    <t>3</t>
  </si>
  <si>
    <t>4</t>
  </si>
  <si>
    <t>5</t>
  </si>
  <si>
    <t>2</t>
  </si>
  <si>
    <t>Apellidos y Nombres</t>
  </si>
  <si>
    <t>Identifique las características como contribuyente de la persona natural</t>
  </si>
  <si>
    <t>El plazo para presentar la declaración y para cancelar, en una sola cuota, el valor a pagar por concepto del impuesto sobre la renta y complementarios y del anticipo así como la sobretasa a que se refiere el artículo 260-11 del Estatuto Tributario, se inicia:</t>
  </si>
  <si>
    <r>
      <t>CALENDARIO TRIBUTARIO 2007</t>
    </r>
    <r>
      <rPr>
        <b/>
        <sz val="48"/>
        <color indexed="43"/>
        <rFont val="Century Gothic"/>
        <family val="2"/>
      </rPr>
      <t xml:space="preserve"> </t>
    </r>
    <r>
      <rPr>
        <b/>
        <sz val="14"/>
        <color indexed="43"/>
        <rFont val="Century Gothic"/>
        <family val="2"/>
      </rPr>
      <t>-PERSONAS NATURALES</t>
    </r>
  </si>
  <si>
    <r>
      <t>CALENDARIO TRIBUTARIO 2007</t>
    </r>
    <r>
      <rPr>
        <b/>
        <sz val="48"/>
        <color indexed="9"/>
        <rFont val="Century Gothic"/>
        <family val="2"/>
      </rPr>
      <t xml:space="preserve"> -</t>
    </r>
    <r>
      <rPr>
        <b/>
        <sz val="20"/>
        <color indexed="43"/>
        <rFont val="Century Gothic"/>
        <family val="2"/>
      </rPr>
      <t>PERSONAS JURIDICAS</t>
    </r>
  </si>
  <si>
    <t>XYZ</t>
  </si>
  <si>
    <t xml:space="preserve">Identifique las características como contribuyente de la  jurídica </t>
  </si>
  <si>
    <t>Pedro Pérez</t>
  </si>
  <si>
    <t>04037094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</si>
</sst>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0;\-#,##0.000\2"/>
    <numFmt numFmtId="184" formatCode="#,#00.00;\-#,##0.000\2"/>
    <numFmt numFmtId="185" formatCode="#,#00.0;\-#,##0.00\2"/>
    <numFmt numFmtId="186" formatCode="#,#00;\-#,##0.0\2"/>
    <numFmt numFmtId="187" formatCode="_(* #,##0.0000_);_(* \(#,##0.0000\);_(* &quot;-&quot;??_);_(@_)"/>
    <numFmt numFmtId="188" formatCode="0.000"/>
    <numFmt numFmtId="189" formatCode="0.0000"/>
    <numFmt numFmtId="190" formatCode="0.00000"/>
    <numFmt numFmtId="191" formatCode="_ * #,##0_ ;_ * \-#,##0_ ;_ * &quot;-&quot;??_ ;_ @_ "/>
    <numFmt numFmtId="192" formatCode="_ * #,##0_ ;_ * \-#,##0_ ;_ * &quot;-&quot;_ \&gt;_ @_ "/>
    <numFmt numFmtId="193" formatCode="_ * #,##0.000_ ;_ * \-#,##0.000_ ;_ * &quot;-&quot;??_ ;_ @_ "/>
    <numFmt numFmtId="194" formatCode="_ * #,##0.0000_ ;_ * \-#,##0.0000_ ;_ * &quot;-&quot;??_ ;_ @_ "/>
    <numFmt numFmtId="195" formatCode="_ * #,##0.0_ ;_ * \-#,##0.0_ ;_ * &quot;-&quot;??_ ;_ @_ "/>
    <numFmt numFmtId="196" formatCode="_(\U\V\T* #,##0_);_(&quot;$&quot;* \(#,##0\);_(&quot;$&quot;* &quot;-&quot;_);_(@_)"/>
    <numFmt numFmtId="197" formatCode="_ * #,##0_ ;\U\V\T\ * \-#,##0_ ;_ * &quot;-&quot;??_ ;_ @_ "/>
    <numFmt numFmtId="198" formatCode="_ * #,##0.000_ ;_ * \-#,##0.000_ ;_ * &quot;-&quot;???_ ;_ @_ "/>
    <numFmt numFmtId="199" formatCode="0.0"/>
    <numFmt numFmtId="200" formatCode="_ * #,##0.0_ ;_ * \-#,##0.0_ ;_ * &quot;-&quot;?_ ;_ @_ "/>
    <numFmt numFmtId="201" formatCode="[$€-2]\ #,##0.00_);[Red]\([$€-2]\ #,##0.00\)"/>
    <numFmt numFmtId="202" formatCode="0.000000"/>
    <numFmt numFmtId="203" formatCode="0.0%"/>
    <numFmt numFmtId="204" formatCode="_(* #,##0_);_(* \(#,##0\);_(* &quot;-&quot;??_);_(@_)"/>
    <numFmt numFmtId="205" formatCode="_-* #,##0.0_-;\-* #,##0.0_-;_-* &quot;-&quot;??_-;_-@_-"/>
    <numFmt numFmtId="206" formatCode="_-* #,##0_-;\-* #,##0_-;_-* &quot;-&quot;??_-;_-@_-"/>
    <numFmt numFmtId="207" formatCode="0,##0;[Red]\-#,##0"/>
  </numFmts>
  <fonts count="66">
    <font>
      <sz val="10"/>
      <name val="Arial"/>
      <family val="0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7"/>
      <name val="Century Gothic"/>
      <family val="2"/>
    </font>
    <font>
      <b/>
      <sz val="7"/>
      <color indexed="8"/>
      <name val="Century Gothic"/>
      <family val="2"/>
    </font>
    <font>
      <sz val="7"/>
      <color indexed="8"/>
      <name val="Century Gothic"/>
      <family val="2"/>
    </font>
    <font>
      <sz val="7"/>
      <name val="Arial"/>
      <family val="0"/>
    </font>
    <font>
      <b/>
      <sz val="48"/>
      <color indexed="62"/>
      <name val="Arial Narrow"/>
      <family val="2"/>
    </font>
    <font>
      <sz val="10"/>
      <name val="Arial Narrow"/>
      <family val="2"/>
    </font>
    <font>
      <b/>
      <sz val="32"/>
      <color indexed="62"/>
      <name val="Arial Narrow"/>
      <family val="2"/>
    </font>
    <font>
      <b/>
      <sz val="18"/>
      <name val="Arial Narrow"/>
      <family val="2"/>
    </font>
    <font>
      <sz val="10"/>
      <color indexed="17"/>
      <name val="Arial Narrow"/>
      <family val="2"/>
    </font>
    <font>
      <b/>
      <sz val="12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7"/>
      <color indexed="17"/>
      <name val="Arial Narrow"/>
      <family val="2"/>
    </font>
    <font>
      <b/>
      <sz val="12"/>
      <color indexed="10"/>
      <name val="Arial Narrow"/>
      <family val="2"/>
    </font>
    <font>
      <b/>
      <sz val="7"/>
      <color indexed="17"/>
      <name val="Arial Narrow"/>
      <family val="2"/>
    </font>
    <font>
      <sz val="8"/>
      <color indexed="18"/>
      <name val="Arial Narrow"/>
      <family val="2"/>
    </font>
    <font>
      <sz val="10"/>
      <color indexed="1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sz val="7"/>
      <color indexed="10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b/>
      <sz val="12"/>
      <name val="Arial Narrow"/>
      <family val="2"/>
    </font>
    <font>
      <sz val="7"/>
      <color indexed="57"/>
      <name val="Arial Narrow"/>
      <family val="2"/>
    </font>
    <font>
      <sz val="7"/>
      <color indexed="57"/>
      <name val="Arial"/>
      <family val="0"/>
    </font>
    <font>
      <b/>
      <sz val="7"/>
      <name val="Arial Narrow"/>
      <family val="2"/>
    </font>
    <font>
      <sz val="5"/>
      <name val="Arial Narrow"/>
      <family val="2"/>
    </font>
    <font>
      <sz val="5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7"/>
      <color indexed="57"/>
      <name val="Arial Narrow"/>
      <family val="2"/>
    </font>
    <font>
      <b/>
      <sz val="10"/>
      <color indexed="57"/>
      <name val="Arial"/>
      <family val="0"/>
    </font>
    <font>
      <sz val="9"/>
      <color indexed="17"/>
      <name val="Arial Narrow"/>
      <family val="2"/>
    </font>
    <font>
      <sz val="8"/>
      <color indexed="9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b/>
      <sz val="20"/>
      <color indexed="18"/>
      <name val="Century Gothic"/>
      <family val="2"/>
    </font>
    <font>
      <b/>
      <sz val="9"/>
      <color indexed="9"/>
      <name val="Arial"/>
      <family val="2"/>
    </font>
    <font>
      <sz val="8"/>
      <color indexed="8"/>
      <name val="Arial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7"/>
      <name val="Century Gothic"/>
      <family val="2"/>
    </font>
    <font>
      <b/>
      <sz val="12"/>
      <color indexed="9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8"/>
      <color indexed="9"/>
      <name val="Arial"/>
      <family val="2"/>
    </font>
    <font>
      <b/>
      <sz val="36"/>
      <color indexed="9"/>
      <name val="Century Gothic"/>
      <family val="2"/>
    </font>
    <font>
      <b/>
      <sz val="48"/>
      <color indexed="9"/>
      <name val="Century Gothic"/>
      <family val="2"/>
    </font>
    <font>
      <sz val="8"/>
      <color indexed="14"/>
      <name val="Century Gothic"/>
      <family val="2"/>
    </font>
    <font>
      <sz val="14"/>
      <name val="Century Gothic"/>
      <family val="2"/>
    </font>
    <font>
      <b/>
      <sz val="14"/>
      <color indexed="9"/>
      <name val="Century Gothic"/>
      <family val="2"/>
    </font>
    <font>
      <b/>
      <u val="single"/>
      <sz val="26"/>
      <color indexed="9"/>
      <name val="Century Gothic"/>
      <family val="2"/>
    </font>
    <font>
      <sz val="7"/>
      <color indexed="9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Arial Narrow"/>
      <family val="2"/>
    </font>
    <font>
      <b/>
      <sz val="48"/>
      <color indexed="43"/>
      <name val="Century Gothic"/>
      <family val="2"/>
    </font>
    <font>
      <b/>
      <sz val="14"/>
      <color indexed="43"/>
      <name val="Century Gothic"/>
      <family val="2"/>
    </font>
    <font>
      <b/>
      <sz val="20"/>
      <color indexed="43"/>
      <name val="Century Gothic"/>
      <family val="2"/>
    </font>
    <font>
      <b/>
      <sz val="14"/>
      <color indexed="8"/>
      <name val="Century Gothic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hair">
        <color indexed="10"/>
      </bottom>
    </border>
    <border>
      <left style="hair">
        <color indexed="10"/>
      </left>
      <right style="dotted">
        <color indexed="10"/>
      </right>
      <top style="hair">
        <color indexed="10"/>
      </top>
      <bottom>
        <color indexed="63"/>
      </bottom>
    </border>
    <border>
      <left style="dotted">
        <color indexed="10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dotted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thin"/>
      <bottom style="medium"/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dotted">
        <color indexed="10"/>
      </right>
      <top>
        <color indexed="63"/>
      </top>
      <bottom style="hair">
        <color indexed="10"/>
      </bottom>
    </border>
    <border>
      <left style="dotted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dashed">
        <color indexed="10"/>
      </left>
      <right style="dashed">
        <color indexed="10"/>
      </right>
      <top style="medium"/>
      <bottom style="dotted">
        <color indexed="10"/>
      </bottom>
    </border>
    <border>
      <left style="dashed">
        <color indexed="10"/>
      </left>
      <right style="dashed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>
        <color indexed="63"/>
      </right>
      <top style="medium"/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tted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10"/>
      </left>
      <right>
        <color indexed="63"/>
      </right>
      <top style="thin"/>
      <bottom style="medium"/>
    </border>
    <border>
      <left>
        <color indexed="63"/>
      </left>
      <right style="hair">
        <color indexed="10"/>
      </right>
      <top style="thin"/>
      <bottom style="medium"/>
    </border>
    <border>
      <left style="dashed">
        <color indexed="10"/>
      </left>
      <right>
        <color indexed="63"/>
      </right>
      <top style="medium"/>
      <bottom style="dotted">
        <color indexed="10"/>
      </bottom>
    </border>
    <border>
      <left>
        <color indexed="63"/>
      </left>
      <right>
        <color indexed="63"/>
      </right>
      <top style="medium"/>
      <bottom style="dotted">
        <color indexed="10"/>
      </bottom>
    </border>
    <border>
      <left>
        <color indexed="63"/>
      </left>
      <right style="dashed">
        <color indexed="10"/>
      </right>
      <top style="medium"/>
      <bottom style="dotted">
        <color indexed="10"/>
      </bottom>
    </border>
    <border>
      <left style="dashed">
        <color indexed="10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dashed">
        <color indexed="10"/>
      </right>
      <top style="dotted">
        <color indexed="10"/>
      </top>
      <bottom style="dotted">
        <color indexed="10"/>
      </bottom>
    </border>
    <border>
      <left style="hair">
        <color indexed="10"/>
      </left>
      <right style="hair">
        <color indexed="10"/>
      </right>
      <top style="thin"/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medium"/>
    </border>
    <border>
      <left style="hair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0"/>
      </right>
      <top style="thin"/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medium">
        <color indexed="10"/>
      </bottom>
    </border>
    <border>
      <left style="hair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tted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 style="hair">
        <color indexed="10"/>
      </left>
      <right>
        <color indexed="63"/>
      </right>
      <top style="dashed">
        <color indexed="10"/>
      </top>
      <bottom>
        <color indexed="63"/>
      </bottom>
    </border>
    <border>
      <left>
        <color indexed="63"/>
      </left>
      <right>
        <color indexed="63"/>
      </right>
      <top style="dashed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dashed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Continuous"/>
    </xf>
    <xf numFmtId="49" fontId="11" fillId="0" borderId="0" xfId="0" applyNumberFormat="1" applyFont="1" applyFill="1" applyBorder="1" applyAlignment="1">
      <alignment horizontal="centerContinuous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Continuous"/>
    </xf>
    <xf numFmtId="49" fontId="9" fillId="0" borderId="1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/>
    </xf>
    <xf numFmtId="49" fontId="15" fillId="0" borderId="4" xfId="0" applyNumberFormat="1" applyFont="1" applyFill="1" applyBorder="1" applyAlignment="1">
      <alignment horizontal="centerContinuous"/>
    </xf>
    <xf numFmtId="49" fontId="14" fillId="0" borderId="5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/>
    </xf>
    <xf numFmtId="49" fontId="17" fillId="0" borderId="6" xfId="0" applyNumberFormat="1" applyFont="1" applyFill="1" applyBorder="1" applyAlignment="1">
      <alignment horizontal="left"/>
    </xf>
    <xf numFmtId="49" fontId="18" fillId="0" borderId="7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9" fontId="9" fillId="0" borderId="3" xfId="0" applyNumberFormat="1" applyFont="1" applyFill="1" applyBorder="1" applyAlignment="1">
      <alignment/>
    </xf>
    <xf numFmtId="49" fontId="15" fillId="0" borderId="17" xfId="0" applyNumberFormat="1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centerContinuous"/>
    </xf>
    <xf numFmtId="49" fontId="15" fillId="0" borderId="6" xfId="0" applyNumberFormat="1" applyFont="1" applyFill="1" applyBorder="1" applyAlignment="1">
      <alignment/>
    </xf>
    <xf numFmtId="49" fontId="12" fillId="0" borderId="6" xfId="0" applyNumberFormat="1" applyFont="1" applyFill="1" applyBorder="1" applyAlignment="1">
      <alignment/>
    </xf>
    <xf numFmtId="49" fontId="25" fillId="0" borderId="5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/>
    </xf>
    <xf numFmtId="49" fontId="18" fillId="0" borderId="21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9" fontId="18" fillId="0" borderId="0" xfId="2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left"/>
    </xf>
    <xf numFmtId="9" fontId="18" fillId="0" borderId="23" xfId="20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18" fillId="0" borderId="24" xfId="0" applyNumberFormat="1" applyFont="1" applyFill="1" applyBorder="1" applyAlignment="1">
      <alignment horizontal="right"/>
    </xf>
    <xf numFmtId="49" fontId="18" fillId="0" borderId="25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right"/>
    </xf>
    <xf numFmtId="204" fontId="18" fillId="0" borderId="0" xfId="17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/>
    </xf>
    <xf numFmtId="9" fontId="18" fillId="0" borderId="0" xfId="2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horizontal="right" vertical="center"/>
    </xf>
    <xf numFmtId="204" fontId="18" fillId="0" borderId="0" xfId="17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49" fontId="24" fillId="0" borderId="26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2" fontId="18" fillId="0" borderId="7" xfId="0" applyNumberFormat="1" applyFont="1" applyFill="1" applyBorder="1" applyAlignment="1">
      <alignment/>
    </xf>
    <xf numFmtId="2" fontId="18" fillId="0" borderId="8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49" fontId="18" fillId="0" borderId="28" xfId="0" applyNumberFormat="1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/>
    </xf>
    <xf numFmtId="171" fontId="18" fillId="0" borderId="12" xfId="17" applyFont="1" applyFill="1" applyBorder="1" applyAlignment="1">
      <alignment horizontal="left"/>
    </xf>
    <xf numFmtId="9" fontId="18" fillId="0" borderId="0" xfId="0" applyNumberFormat="1" applyFont="1" applyFill="1" applyBorder="1" applyAlignment="1">
      <alignment horizontal="center"/>
    </xf>
    <xf numFmtId="9" fontId="18" fillId="0" borderId="23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horizontal="left"/>
    </xf>
    <xf numFmtId="0" fontId="18" fillId="0" borderId="21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8" fillId="0" borderId="29" xfId="0" applyNumberFormat="1" applyFont="1" applyFill="1" applyBorder="1" applyAlignment="1">
      <alignment horizontal="left"/>
    </xf>
    <xf numFmtId="49" fontId="18" fillId="0" borderId="30" xfId="0" applyNumberFormat="1" applyFont="1" applyFill="1" applyBorder="1" applyAlignment="1">
      <alignment horizontal="left"/>
    </xf>
    <xf numFmtId="49" fontId="18" fillId="0" borderId="31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8" fillId="0" borderId="11" xfId="0" applyNumberFormat="1" applyFont="1" applyFill="1" applyBorder="1" applyAlignment="1">
      <alignment horizontal="left"/>
    </xf>
    <xf numFmtId="49" fontId="18" fillId="0" borderId="32" xfId="0" applyNumberFormat="1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18" fillId="0" borderId="3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left" vertical="top" wrapText="1"/>
    </xf>
    <xf numFmtId="49" fontId="16" fillId="0" borderId="0" xfId="0" applyNumberFormat="1" applyFont="1" applyFill="1" applyAlignment="1">
      <alignment/>
    </xf>
    <xf numFmtId="1" fontId="2" fillId="0" borderId="37" xfId="0" applyNumberFormat="1" applyFont="1" applyBorder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2" fillId="0" borderId="38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/>
    </xf>
    <xf numFmtId="49" fontId="43" fillId="2" borderId="1" xfId="0" applyNumberFormat="1" applyFont="1" applyFill="1" applyBorder="1" applyAlignment="1">
      <alignment horizontal="right" vertical="center" wrapText="1"/>
    </xf>
    <xf numFmtId="1" fontId="44" fillId="3" borderId="0" xfId="0" applyNumberFormat="1" applyFont="1" applyFill="1" applyBorder="1" applyAlignment="1">
      <alignment horizontal="center" vertical="center"/>
    </xf>
    <xf numFmtId="1" fontId="44" fillId="3" borderId="0" xfId="0" applyNumberFormat="1" applyFont="1" applyFill="1" applyBorder="1" applyAlignment="1">
      <alignment horizontal="right" vertical="center"/>
    </xf>
    <xf numFmtId="1" fontId="45" fillId="3" borderId="0" xfId="0" applyNumberFormat="1" applyFont="1" applyFill="1" applyBorder="1" applyAlignment="1">
      <alignment horizontal="center" vertical="center"/>
    </xf>
    <xf numFmtId="49" fontId="43" fillId="2" borderId="38" xfId="0" applyNumberFormat="1" applyFont="1" applyFill="1" applyBorder="1" applyAlignment="1">
      <alignment horizontal="right" vertical="center" wrapText="1"/>
    </xf>
    <xf numFmtId="49" fontId="43" fillId="2" borderId="38" xfId="0" applyNumberFormat="1" applyFont="1" applyFill="1" applyBorder="1" applyAlignment="1">
      <alignment horizontal="center" vertical="center" wrapText="1"/>
    </xf>
    <xf numFmtId="9" fontId="44" fillId="3" borderId="0" xfId="0" applyNumberFormat="1" applyFont="1" applyFill="1" applyBorder="1" applyAlignment="1">
      <alignment horizontal="center"/>
    </xf>
    <xf numFmtId="49" fontId="44" fillId="3" borderId="0" xfId="0" applyNumberFormat="1" applyFont="1" applyFill="1" applyBorder="1" applyAlignment="1">
      <alignment vertical="center" wrapText="1"/>
    </xf>
    <xf numFmtId="9" fontId="44" fillId="3" borderId="0" xfId="20" applyFont="1" applyFill="1" applyBorder="1" applyAlignment="1">
      <alignment horizontal="center" vertical="center"/>
    </xf>
    <xf numFmtId="49" fontId="44" fillId="3" borderId="0" xfId="0" applyNumberFormat="1" applyFont="1" applyFill="1" applyBorder="1" applyAlignment="1">
      <alignment horizontal="right" vertical="center"/>
    </xf>
    <xf numFmtId="9" fontId="44" fillId="3" borderId="0" xfId="0" applyNumberFormat="1" applyFont="1" applyFill="1" applyBorder="1" applyAlignment="1">
      <alignment horizontal="center" vertical="center"/>
    </xf>
    <xf numFmtId="49" fontId="43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9" fontId="4" fillId="0" borderId="0" xfId="2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3" fillId="2" borderId="39" xfId="0" applyNumberFormat="1" applyFont="1" applyFill="1" applyBorder="1" applyAlignment="1">
      <alignment horizontal="center" vertical="center"/>
    </xf>
    <xf numFmtId="9" fontId="44" fillId="3" borderId="0" xfId="0" applyNumberFormat="1" applyFont="1" applyFill="1" applyBorder="1" applyAlignment="1">
      <alignment horizontal="left" vertical="center"/>
    </xf>
    <xf numFmtId="49" fontId="48" fillId="2" borderId="1" xfId="0" applyNumberFormat="1" applyFont="1" applyFill="1" applyBorder="1" applyAlignment="1">
      <alignment horizontal="center" vertical="center"/>
    </xf>
    <xf numFmtId="49" fontId="43" fillId="2" borderId="4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/>
    </xf>
    <xf numFmtId="1" fontId="44" fillId="3" borderId="0" xfId="0" applyNumberFormat="1" applyFont="1" applyFill="1" applyBorder="1" applyAlignment="1">
      <alignment horizontal="right" wrapText="1"/>
    </xf>
    <xf numFmtId="0" fontId="52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3" fontId="45" fillId="3" borderId="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1" fontId="18" fillId="0" borderId="11" xfId="0" applyNumberFormat="1" applyFont="1" applyFill="1" applyBorder="1" applyAlignment="1">
      <alignment horizontal="center"/>
    </xf>
    <xf numFmtId="2" fontId="56" fillId="0" borderId="38" xfId="0" applyNumberFormat="1" applyFont="1" applyFill="1" applyBorder="1" applyAlignment="1">
      <alignment horizontal="center"/>
    </xf>
    <xf numFmtId="0" fontId="39" fillId="0" borderId="0" xfId="0" applyFont="1" applyFill="1" applyAlignment="1">
      <alignment vertical="center"/>
    </xf>
    <xf numFmtId="1" fontId="57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 vertical="center"/>
    </xf>
    <xf numFmtId="49" fontId="48" fillId="5" borderId="0" xfId="0" applyNumberFormat="1" applyFont="1" applyFill="1" applyBorder="1" applyAlignment="1">
      <alignment horizontal="center" vertical="center"/>
    </xf>
    <xf numFmtId="1" fontId="45" fillId="6" borderId="0" xfId="0" applyNumberFormat="1" applyFont="1" applyFill="1" applyBorder="1" applyAlignment="1">
      <alignment horizontal="center" vertical="center"/>
    </xf>
    <xf numFmtId="9" fontId="44" fillId="6" borderId="0" xfId="0" applyNumberFormat="1" applyFont="1" applyFill="1" applyBorder="1" applyAlignment="1">
      <alignment horizontal="center"/>
    </xf>
    <xf numFmtId="1" fontId="44" fillId="6" borderId="0" xfId="0" applyNumberFormat="1" applyFont="1" applyFill="1" applyBorder="1" applyAlignment="1">
      <alignment horizontal="right" wrapText="1"/>
    </xf>
    <xf numFmtId="49" fontId="9" fillId="7" borderId="0" xfId="0" applyNumberFormat="1" applyFont="1" applyFill="1" applyBorder="1" applyAlignment="1">
      <alignment/>
    </xf>
    <xf numFmtId="49" fontId="43" fillId="5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/>
    </xf>
    <xf numFmtId="2" fontId="56" fillId="7" borderId="38" xfId="0" applyNumberFormat="1" applyFont="1" applyFill="1" applyBorder="1" applyAlignment="1">
      <alignment horizontal="center"/>
    </xf>
    <xf numFmtId="2" fontId="49" fillId="7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9" fillId="0" borderId="38" xfId="0" applyFont="1" applyFill="1" applyBorder="1" applyAlignment="1">
      <alignment/>
    </xf>
    <xf numFmtId="2" fontId="64" fillId="0" borderId="38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49" fontId="48" fillId="2" borderId="1" xfId="0" applyNumberFormat="1" applyFont="1" applyFill="1" applyBorder="1" applyAlignment="1">
      <alignment horizontal="left" vertical="center"/>
    </xf>
    <xf numFmtId="0" fontId="17" fillId="0" borderId="16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49" fontId="15" fillId="0" borderId="19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41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left" wrapText="1"/>
    </xf>
    <xf numFmtId="49" fontId="20" fillId="0" borderId="42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wrapText="1"/>
    </xf>
    <xf numFmtId="2" fontId="33" fillId="0" borderId="0" xfId="0" applyNumberFormat="1" applyFont="1" applyFill="1" applyAlignment="1">
      <alignment wrapText="1"/>
    </xf>
    <xf numFmtId="49" fontId="28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 vertical="center" wrapText="1"/>
    </xf>
    <xf numFmtId="2" fontId="18" fillId="0" borderId="26" xfId="0" applyNumberFormat="1" applyFont="1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49" fontId="28" fillId="0" borderId="39" xfId="0" applyNumberFormat="1" applyFont="1" applyFill="1" applyBorder="1" applyAlignment="1">
      <alignment horizontal="left" vertical="center"/>
    </xf>
    <xf numFmtId="49" fontId="20" fillId="0" borderId="44" xfId="0" applyNumberFormat="1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43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49" fontId="26" fillId="0" borderId="39" xfId="0" applyNumberFormat="1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7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/>
    </xf>
    <xf numFmtId="49" fontId="18" fillId="0" borderId="46" xfId="0" applyNumberFormat="1" applyFont="1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49" fontId="18" fillId="0" borderId="49" xfId="0" applyNumberFormat="1" applyFont="1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0" fillId="0" borderId="51" xfId="0" applyFill="1" applyBorder="1" applyAlignment="1">
      <alignment wrapText="1"/>
    </xf>
    <xf numFmtId="49" fontId="20" fillId="0" borderId="52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>
      <alignment horizontal="center" vertical="center" wrapText="1"/>
    </xf>
    <xf numFmtId="49" fontId="20" fillId="0" borderId="54" xfId="0" applyNumberFormat="1" applyFont="1" applyFill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49" fontId="20" fillId="0" borderId="56" xfId="0" applyNumberFormat="1" applyFont="1" applyFill="1" applyBorder="1" applyAlignment="1">
      <alignment horizontal="center" vertical="center" wrapText="1"/>
    </xf>
    <xf numFmtId="49" fontId="20" fillId="0" borderId="57" xfId="0" applyNumberFormat="1" applyFont="1" applyFill="1" applyBorder="1" applyAlignment="1">
      <alignment horizontal="center" vertical="center" wrapText="1"/>
    </xf>
    <xf numFmtId="49" fontId="20" fillId="0" borderId="5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49" fontId="20" fillId="0" borderId="5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60" xfId="0" applyNumberFormat="1" applyFont="1" applyFill="1" applyBorder="1" applyAlignment="1">
      <alignment horizontal="center"/>
    </xf>
    <xf numFmtId="171" fontId="18" fillId="0" borderId="15" xfId="17" applyFont="1" applyFill="1" applyBorder="1" applyAlignment="1">
      <alignment horizontal="center"/>
    </xf>
    <xf numFmtId="171" fontId="18" fillId="0" borderId="60" xfId="17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 wrapText="1"/>
    </xf>
    <xf numFmtId="49" fontId="20" fillId="0" borderId="45" xfId="0" applyNumberFormat="1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/>
    </xf>
    <xf numFmtId="49" fontId="15" fillId="0" borderId="61" xfId="0" applyNumberFormat="1" applyFont="1" applyFill="1" applyBorder="1" applyAlignment="1">
      <alignment horizontal="center"/>
    </xf>
    <xf numFmtId="49" fontId="15" fillId="0" borderId="62" xfId="0" applyNumberFormat="1" applyFont="1" applyFill="1" applyBorder="1" applyAlignment="1">
      <alignment horizontal="center"/>
    </xf>
    <xf numFmtId="49" fontId="15" fillId="0" borderId="63" xfId="0" applyNumberFormat="1" applyFont="1" applyFill="1" applyBorder="1" applyAlignment="1">
      <alignment horizontal="center"/>
    </xf>
    <xf numFmtId="49" fontId="15" fillId="0" borderId="64" xfId="0" applyNumberFormat="1" applyFont="1" applyFill="1" applyBorder="1" applyAlignment="1">
      <alignment horizontal="center"/>
    </xf>
    <xf numFmtId="49" fontId="18" fillId="0" borderId="7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45" fillId="6" borderId="0" xfId="0" applyNumberFormat="1" applyFont="1" applyFill="1" applyBorder="1" applyAlignment="1">
      <alignment horizontal="center" vertical="center"/>
    </xf>
    <xf numFmtId="49" fontId="43" fillId="2" borderId="40" xfId="0" applyNumberFormat="1" applyFont="1" applyFill="1" applyBorder="1" applyAlignment="1">
      <alignment horizontal="center" vertical="center" wrapText="1"/>
    </xf>
    <xf numFmtId="49" fontId="43" fillId="2" borderId="40" xfId="0" applyNumberFormat="1" applyFont="1" applyFill="1" applyBorder="1" applyAlignment="1">
      <alignment horizontal="center" vertical="center"/>
    </xf>
    <xf numFmtId="49" fontId="43" fillId="2" borderId="1" xfId="0" applyNumberFormat="1" applyFont="1" applyFill="1" applyBorder="1" applyAlignment="1">
      <alignment horizontal="center" vertical="center" wrapText="1"/>
    </xf>
    <xf numFmtId="49" fontId="46" fillId="3" borderId="38" xfId="0" applyNumberFormat="1" applyFont="1" applyFill="1" applyBorder="1" applyAlignment="1">
      <alignment horizontal="center" vertical="center" wrapText="1"/>
    </xf>
    <xf numFmtId="1" fontId="44" fillId="3" borderId="0" xfId="0" applyNumberFormat="1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49" fontId="48" fillId="5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right" vertical="center" wrapText="1"/>
    </xf>
    <xf numFmtId="49" fontId="46" fillId="3" borderId="38" xfId="0" applyNumberFormat="1" applyFont="1" applyFill="1" applyBorder="1" applyAlignment="1">
      <alignment vertical="center" wrapText="1"/>
    </xf>
    <xf numFmtId="1" fontId="44" fillId="3" borderId="16" xfId="0" applyNumberFormat="1" applyFont="1" applyFill="1" applyBorder="1" applyAlignment="1">
      <alignment horizontal="center" wrapText="1"/>
    </xf>
    <xf numFmtId="49" fontId="43" fillId="2" borderId="1" xfId="0" applyNumberFormat="1" applyFont="1" applyFill="1" applyBorder="1" applyAlignment="1">
      <alignment horizontal="center" wrapText="1"/>
    </xf>
    <xf numFmtId="49" fontId="48" fillId="2" borderId="1" xfId="0" applyNumberFormat="1" applyFont="1" applyFill="1" applyBorder="1" applyAlignment="1">
      <alignment horizontal="center" vertical="center"/>
    </xf>
    <xf numFmtId="49" fontId="43" fillId="2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43" fillId="2" borderId="39" xfId="0" applyNumberFormat="1" applyFont="1" applyFill="1" applyBorder="1" applyAlignment="1">
      <alignment horizontal="center" vertical="center"/>
    </xf>
    <xf numFmtId="1" fontId="45" fillId="3" borderId="65" xfId="0" applyNumberFormat="1" applyFont="1" applyFill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1" fontId="44" fillId="3" borderId="65" xfId="0" applyNumberFormat="1" applyFont="1" applyFill="1" applyBorder="1" applyAlignment="1">
      <alignment horizontal="center"/>
    </xf>
    <xf numFmtId="1" fontId="44" fillId="3" borderId="16" xfId="0" applyNumberFormat="1" applyFont="1" applyFill="1" applyBorder="1" applyAlignment="1">
      <alignment horizontal="center"/>
    </xf>
    <xf numFmtId="49" fontId="43" fillId="2" borderId="1" xfId="0" applyNumberFormat="1" applyFont="1" applyFill="1" applyBorder="1" applyAlignment="1">
      <alignment horizontal="center" vertical="center"/>
    </xf>
    <xf numFmtId="49" fontId="48" fillId="2" borderId="0" xfId="0" applyNumberFormat="1" applyFont="1" applyFill="1" applyBorder="1" applyAlignment="1">
      <alignment horizontal="center" vertical="center" wrapText="1"/>
    </xf>
    <xf numFmtId="1" fontId="44" fillId="6" borderId="0" xfId="0" applyNumberFormat="1" applyFont="1" applyFill="1" applyBorder="1" applyAlignment="1">
      <alignment horizontal="center"/>
    </xf>
    <xf numFmtId="49" fontId="43" fillId="5" borderId="0" xfId="0" applyNumberFormat="1" applyFont="1" applyFill="1" applyBorder="1" applyAlignment="1">
      <alignment horizontal="center" vertical="center" wrapText="1"/>
    </xf>
    <xf numFmtId="49" fontId="43" fillId="5" borderId="0" xfId="0" applyNumberFormat="1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left"/>
    </xf>
    <xf numFmtId="3" fontId="0" fillId="0" borderId="38" xfId="0" applyNumberFormat="1" applyBorder="1" applyAlignment="1">
      <alignment/>
    </xf>
    <xf numFmtId="1" fontId="44" fillId="3" borderId="16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left"/>
    </xf>
    <xf numFmtId="1" fontId="44" fillId="3" borderId="0" xfId="0" applyNumberFormat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4" fillId="3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48" fillId="5" borderId="0" xfId="0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wrapText="1"/>
    </xf>
    <xf numFmtId="49" fontId="1" fillId="0" borderId="43" xfId="0" applyNumberFormat="1" applyFont="1" applyFill="1" applyBorder="1" applyAlignment="1">
      <alignment horizontal="left" vertical="center" wrapText="1"/>
    </xf>
    <xf numFmtId="1" fontId="44" fillId="6" borderId="0" xfId="0" applyNumberFormat="1" applyFont="1" applyFill="1" applyBorder="1" applyAlignment="1">
      <alignment horizontal="center" wrapText="1"/>
    </xf>
    <xf numFmtId="0" fontId="17" fillId="7" borderId="0" xfId="0" applyNumberFormat="1" applyFont="1" applyFill="1" applyBorder="1" applyAlignment="1">
      <alignment horizontal="left" vertical="center" wrapText="1"/>
    </xf>
    <xf numFmtId="49" fontId="43" fillId="5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Millares_Calendario2007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1</xdr:col>
      <xdr:colOff>619125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221</xdr:row>
      <xdr:rowOff>152400</xdr:rowOff>
    </xdr:from>
    <xdr:to>
      <xdr:col>11</xdr:col>
      <xdr:colOff>409575</xdr:colOff>
      <xdr:row>222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40890825"/>
          <a:ext cx="2552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514350</xdr:colOff>
      <xdr:row>192</xdr:row>
      <xdr:rowOff>171450</xdr:rowOff>
    </xdr:from>
    <xdr:to>
      <xdr:col>17</xdr:col>
      <xdr:colOff>0</xdr:colOff>
      <xdr:row>194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424769">
          <a:off x="8724900" y="35109150"/>
          <a:ext cx="1276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337</xdr:row>
      <xdr:rowOff>76200</xdr:rowOff>
    </xdr:from>
    <xdr:to>
      <xdr:col>11</xdr:col>
      <xdr:colOff>352425</xdr:colOff>
      <xdr:row>339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65284350"/>
          <a:ext cx="2552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3</xdr:row>
      <xdr:rowOff>180975</xdr:rowOff>
    </xdr:from>
    <xdr:to>
      <xdr:col>17</xdr:col>
      <xdr:colOff>685800</xdr:colOff>
      <xdr:row>22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77450" y="1419225"/>
          <a:ext cx="6096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18</xdr:row>
      <xdr:rowOff>9525</xdr:rowOff>
    </xdr:from>
    <xdr:to>
      <xdr:col>4</xdr:col>
      <xdr:colOff>647700</xdr:colOff>
      <xdr:row>20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533900"/>
          <a:ext cx="2771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4</xdr:row>
      <xdr:rowOff>152400</xdr:rowOff>
    </xdr:from>
    <xdr:to>
      <xdr:col>14</xdr:col>
      <xdr:colOff>257175</xdr:colOff>
      <xdr:row>5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524000"/>
          <a:ext cx="2971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33</xdr:row>
      <xdr:rowOff>342900</xdr:rowOff>
    </xdr:from>
    <xdr:to>
      <xdr:col>13</xdr:col>
      <xdr:colOff>619125</xdr:colOff>
      <xdr:row>35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8534400"/>
          <a:ext cx="3695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685800</xdr:colOff>
      <xdr:row>24</xdr:row>
      <xdr:rowOff>9525</xdr:rowOff>
    </xdr:from>
    <xdr:to>
      <xdr:col>14</xdr:col>
      <xdr:colOff>828675</xdr:colOff>
      <xdr:row>25</xdr:row>
      <xdr:rowOff>371475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6134100"/>
          <a:ext cx="3695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5</xdr:row>
      <xdr:rowOff>104775</xdr:rowOff>
    </xdr:from>
    <xdr:to>
      <xdr:col>14</xdr:col>
      <xdr:colOff>466725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704975"/>
          <a:ext cx="2971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28</xdr:row>
      <xdr:rowOff>9525</xdr:rowOff>
    </xdr:from>
    <xdr:to>
      <xdr:col>9</xdr:col>
      <xdr:colOff>19050</xdr:colOff>
      <xdr:row>29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7286625"/>
          <a:ext cx="1819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18</xdr:row>
      <xdr:rowOff>142875</xdr:rowOff>
    </xdr:from>
    <xdr:to>
      <xdr:col>7</xdr:col>
      <xdr:colOff>57150</xdr:colOff>
      <xdr:row>21</xdr:row>
      <xdr:rowOff>295275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733925"/>
          <a:ext cx="3695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5.png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image" Target="../media/image6.png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3"/>
  <sheetViews>
    <sheetView showGridLines="0" workbookViewId="0" topLeftCell="H174">
      <selection activeCell="P184" sqref="P184"/>
    </sheetView>
  </sheetViews>
  <sheetFormatPr defaultColWidth="11.421875" defaultRowHeight="12.75"/>
  <cols>
    <col min="1" max="1" width="25.00390625" style="1" hidden="1" customWidth="1"/>
    <col min="2" max="2" width="9.28125" style="1" hidden="1" customWidth="1"/>
    <col min="3" max="3" width="4.421875" style="1" customWidth="1"/>
    <col min="4" max="4" width="5.00390625" style="1" customWidth="1"/>
    <col min="5" max="5" width="13.57421875" style="1" customWidth="1"/>
    <col min="6" max="6" width="28.8515625" style="1" customWidth="1"/>
    <col min="7" max="12" width="8.7109375" style="1" customWidth="1"/>
    <col min="13" max="13" width="8.8515625" style="1" customWidth="1"/>
    <col min="14" max="14" width="10.140625" style="1" customWidth="1"/>
    <col min="15" max="16" width="8.7109375" style="1" customWidth="1"/>
    <col min="17" max="17" width="9.421875" style="1" customWidth="1"/>
    <col min="18" max="16384" width="11.421875" style="1" customWidth="1"/>
  </cols>
  <sheetData>
    <row r="1" spans="3:7" ht="12.75">
      <c r="C1" s="1" t="s">
        <v>417</v>
      </c>
      <c r="D1" s="1" t="s">
        <v>422</v>
      </c>
      <c r="E1" s="1" t="s">
        <v>419</v>
      </c>
      <c r="F1" s="1" t="s">
        <v>420</v>
      </c>
      <c r="G1" s="1" t="s">
        <v>421</v>
      </c>
    </row>
    <row r="2" spans="1:18" ht="60">
      <c r="A2" s="253" t="s">
        <v>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7" ht="24.75" customHeight="1" thickBot="1">
      <c r="A3" s="2"/>
      <c r="B3" s="3"/>
      <c r="C3" s="3"/>
      <c r="D3" s="3"/>
      <c r="E3" s="4" t="s">
        <v>62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6.5" thickTop="1">
      <c r="A4" s="7"/>
      <c r="B4" s="7"/>
      <c r="C4" s="74"/>
      <c r="D4" s="74"/>
      <c r="E4" s="254" t="s">
        <v>63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17" ht="12.75">
      <c r="A5" s="8"/>
      <c r="B5" s="9"/>
      <c r="C5" s="33"/>
      <c r="D5" s="33"/>
      <c r="E5" s="189" t="s">
        <v>64</v>
      </c>
      <c r="F5" s="189"/>
      <c r="G5" s="189"/>
      <c r="H5" s="189" t="s">
        <v>65</v>
      </c>
      <c r="I5" s="189"/>
      <c r="J5" s="189"/>
      <c r="K5" s="189"/>
      <c r="L5" s="189"/>
      <c r="M5" s="189"/>
      <c r="N5" s="189"/>
      <c r="O5" s="189"/>
      <c r="P5" s="189"/>
      <c r="Q5" s="189"/>
    </row>
    <row r="6" spans="1:17" ht="12.75">
      <c r="A6" s="10"/>
      <c r="B6" s="11"/>
      <c r="C6" s="75"/>
      <c r="D6" s="75"/>
      <c r="E6" s="189"/>
      <c r="F6" s="189"/>
      <c r="G6" s="190"/>
      <c r="H6" s="191" t="s">
        <v>66</v>
      </c>
      <c r="I6" s="235"/>
      <c r="J6" s="188" t="s">
        <v>67</v>
      </c>
      <c r="K6" s="235"/>
      <c r="L6" s="188" t="s">
        <v>68</v>
      </c>
      <c r="M6" s="235"/>
      <c r="N6" s="188" t="s">
        <v>69</v>
      </c>
      <c r="O6" s="235"/>
      <c r="P6" s="188" t="s">
        <v>70</v>
      </c>
      <c r="Q6" s="235"/>
    </row>
    <row r="7" spans="2:17" ht="12.75">
      <c r="B7" s="12"/>
      <c r="C7" s="76"/>
      <c r="D7" s="76"/>
      <c r="E7" s="251" t="s">
        <v>2</v>
      </c>
      <c r="F7" s="240"/>
      <c r="G7" s="237"/>
      <c r="H7" s="236" t="s">
        <v>3</v>
      </c>
      <c r="I7" s="237"/>
      <c r="J7" s="236" t="s">
        <v>71</v>
      </c>
      <c r="K7" s="237"/>
      <c r="L7" s="236" t="s">
        <v>72</v>
      </c>
      <c r="M7" s="237"/>
      <c r="N7" s="238" t="s">
        <v>73</v>
      </c>
      <c r="O7" s="239"/>
      <c r="P7" s="236" t="s">
        <v>74</v>
      </c>
      <c r="Q7" s="241"/>
    </row>
    <row r="8" spans="1:17" ht="15.75">
      <c r="A8" s="15"/>
      <c r="B8" s="12"/>
      <c r="C8" s="76"/>
      <c r="D8" s="76"/>
      <c r="E8" s="252" t="s">
        <v>75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</row>
    <row r="9" spans="1:17" ht="15.75" customHeight="1" thickBot="1">
      <c r="A9" s="15" t="s">
        <v>76</v>
      </c>
      <c r="B9" s="12"/>
      <c r="C9" s="76"/>
      <c r="D9" s="76"/>
      <c r="E9" s="16" t="s">
        <v>4</v>
      </c>
      <c r="F9" s="242" t="s">
        <v>5</v>
      </c>
      <c r="G9" s="243"/>
      <c r="H9" s="242" t="s">
        <v>6</v>
      </c>
      <c r="I9" s="243"/>
      <c r="J9" s="242" t="s">
        <v>7</v>
      </c>
      <c r="K9" s="243"/>
      <c r="L9" s="242" t="s">
        <v>8</v>
      </c>
      <c r="M9" s="243"/>
      <c r="N9" s="242" t="s">
        <v>9</v>
      </c>
      <c r="O9" s="243"/>
      <c r="P9" s="242" t="s">
        <v>10</v>
      </c>
      <c r="Q9" s="243"/>
    </row>
    <row r="10" spans="1:17" ht="15.75">
      <c r="A10" s="15" t="s">
        <v>77</v>
      </c>
      <c r="B10" s="12"/>
      <c r="C10" s="76"/>
      <c r="D10" s="76"/>
      <c r="E10" s="82">
        <v>1</v>
      </c>
      <c r="F10" s="79" t="s">
        <v>11</v>
      </c>
      <c r="G10" s="21"/>
      <c r="H10" s="86" t="s">
        <v>12</v>
      </c>
      <c r="I10" s="87"/>
      <c r="J10" s="86" t="s">
        <v>13</v>
      </c>
      <c r="K10" s="87"/>
      <c r="L10" s="86" t="s">
        <v>14</v>
      </c>
      <c r="M10" s="84"/>
      <c r="N10" s="86" t="s">
        <v>15</v>
      </c>
      <c r="O10" s="87"/>
      <c r="P10" s="86" t="s">
        <v>16</v>
      </c>
      <c r="Q10" s="87"/>
    </row>
    <row r="11" spans="1:17" ht="15.75">
      <c r="A11" s="15"/>
      <c r="B11" s="12"/>
      <c r="C11" s="76"/>
      <c r="D11" s="76"/>
      <c r="E11" s="82">
        <v>2</v>
      </c>
      <c r="F11" s="79" t="s">
        <v>11</v>
      </c>
      <c r="G11" s="21"/>
      <c r="H11" s="51" t="s">
        <v>12</v>
      </c>
      <c r="I11" s="88"/>
      <c r="J11" s="51" t="s">
        <v>13</v>
      </c>
      <c r="K11" s="88"/>
      <c r="L11" s="51" t="s">
        <v>14</v>
      </c>
      <c r="M11" s="85"/>
      <c r="N11" s="51" t="s">
        <v>15</v>
      </c>
      <c r="O11" s="88"/>
      <c r="P11" s="51" t="s">
        <v>16</v>
      </c>
      <c r="Q11" s="88"/>
    </row>
    <row r="12" spans="1:17" ht="15.75">
      <c r="A12" s="15"/>
      <c r="B12" s="12"/>
      <c r="C12" s="76"/>
      <c r="D12" s="76"/>
      <c r="E12" s="82">
        <v>3</v>
      </c>
      <c r="F12" s="79" t="s">
        <v>11</v>
      </c>
      <c r="G12" s="21"/>
      <c r="H12" s="51" t="s">
        <v>12</v>
      </c>
      <c r="I12" s="88"/>
      <c r="J12" s="51" t="s">
        <v>13</v>
      </c>
      <c r="K12" s="88"/>
      <c r="L12" s="51" t="s">
        <v>14</v>
      </c>
      <c r="M12" s="85"/>
      <c r="N12" s="51" t="s">
        <v>15</v>
      </c>
      <c r="O12" s="88"/>
      <c r="P12" s="51" t="s">
        <v>16</v>
      </c>
      <c r="Q12" s="88"/>
    </row>
    <row r="13" spans="1:17" ht="15.75">
      <c r="A13" s="15"/>
      <c r="B13" s="12"/>
      <c r="C13" s="76"/>
      <c r="D13" s="76"/>
      <c r="E13" s="82">
        <v>4</v>
      </c>
      <c r="F13" s="79" t="s">
        <v>11</v>
      </c>
      <c r="G13" s="21"/>
      <c r="H13" s="51" t="s">
        <v>12</v>
      </c>
      <c r="I13" s="88"/>
      <c r="J13" s="51" t="s">
        <v>13</v>
      </c>
      <c r="K13" s="88"/>
      <c r="L13" s="51" t="s">
        <v>14</v>
      </c>
      <c r="M13" s="85"/>
      <c r="N13" s="51" t="s">
        <v>15</v>
      </c>
      <c r="O13" s="88"/>
      <c r="P13" s="51" t="s">
        <v>16</v>
      </c>
      <c r="Q13" s="88"/>
    </row>
    <row r="14" spans="1:17" ht="15.75">
      <c r="A14" s="15"/>
      <c r="B14" s="12"/>
      <c r="C14" s="76"/>
      <c r="D14" s="76"/>
      <c r="E14" s="83">
        <v>5</v>
      </c>
      <c r="F14" s="79" t="s">
        <v>11</v>
      </c>
      <c r="G14" s="21"/>
      <c r="H14" s="51" t="s">
        <v>12</v>
      </c>
      <c r="I14" s="88"/>
      <c r="J14" s="51" t="s">
        <v>13</v>
      </c>
      <c r="K14" s="88"/>
      <c r="L14" s="51" t="s">
        <v>14</v>
      </c>
      <c r="M14" s="85"/>
      <c r="N14" s="51" t="s">
        <v>15</v>
      </c>
      <c r="O14" s="88"/>
      <c r="P14" s="51" t="s">
        <v>16</v>
      </c>
      <c r="Q14" s="88"/>
    </row>
    <row r="15" spans="1:17" ht="15.75">
      <c r="A15" s="15"/>
      <c r="B15" s="12"/>
      <c r="C15" s="76"/>
      <c r="D15" s="76"/>
      <c r="E15" s="82">
        <v>6</v>
      </c>
      <c r="F15" s="80" t="s">
        <v>11</v>
      </c>
      <c r="G15" s="81"/>
      <c r="H15" s="51" t="s">
        <v>12</v>
      </c>
      <c r="I15" s="88"/>
      <c r="J15" s="89" t="s">
        <v>13</v>
      </c>
      <c r="K15" s="88"/>
      <c r="L15" s="51" t="s">
        <v>14</v>
      </c>
      <c r="M15" s="85"/>
      <c r="N15" s="51" t="s">
        <v>15</v>
      </c>
      <c r="O15" s="88"/>
      <c r="P15" s="51" t="s">
        <v>16</v>
      </c>
      <c r="Q15" s="88"/>
    </row>
    <row r="16" spans="1:17" ht="12.75">
      <c r="A16" s="18"/>
      <c r="B16" s="12"/>
      <c r="C16" s="76"/>
      <c r="D16" s="76"/>
      <c r="E16" s="83">
        <v>7</v>
      </c>
      <c r="F16" s="79" t="s">
        <v>78</v>
      </c>
      <c r="G16" s="21"/>
      <c r="H16" s="51" t="s">
        <v>79</v>
      </c>
      <c r="I16" s="88"/>
      <c r="J16" s="51" t="s">
        <v>57</v>
      </c>
      <c r="K16" s="88"/>
      <c r="L16" s="51" t="s">
        <v>58</v>
      </c>
      <c r="M16" s="85"/>
      <c r="N16" s="51" t="s">
        <v>80</v>
      </c>
      <c r="O16" s="88"/>
      <c r="P16" s="51" t="s">
        <v>81</v>
      </c>
      <c r="Q16" s="88"/>
    </row>
    <row r="17" spans="1:17" ht="12.75">
      <c r="A17" s="18"/>
      <c r="B17" s="12"/>
      <c r="C17" s="76"/>
      <c r="D17" s="76"/>
      <c r="E17" s="83">
        <v>8</v>
      </c>
      <c r="F17" s="79" t="s">
        <v>78</v>
      </c>
      <c r="G17" s="21"/>
      <c r="H17" s="51" t="s">
        <v>79</v>
      </c>
      <c r="I17" s="88"/>
      <c r="J17" s="51" t="s">
        <v>57</v>
      </c>
      <c r="K17" s="88"/>
      <c r="L17" s="51" t="s">
        <v>58</v>
      </c>
      <c r="M17" s="85"/>
      <c r="N17" s="51" t="s">
        <v>80</v>
      </c>
      <c r="O17" s="88"/>
      <c r="P17" s="51" t="s">
        <v>81</v>
      </c>
      <c r="Q17" s="88"/>
    </row>
    <row r="18" spans="1:17" ht="12.75">
      <c r="A18" s="18"/>
      <c r="B18" s="12"/>
      <c r="C18" s="76"/>
      <c r="D18" s="76"/>
      <c r="E18" s="83">
        <v>9</v>
      </c>
      <c r="F18" s="79" t="s">
        <v>78</v>
      </c>
      <c r="G18" s="21"/>
      <c r="H18" s="51" t="s">
        <v>79</v>
      </c>
      <c r="I18" s="88"/>
      <c r="J18" s="51" t="s">
        <v>57</v>
      </c>
      <c r="K18" s="88"/>
      <c r="L18" s="51" t="s">
        <v>58</v>
      </c>
      <c r="M18" s="85"/>
      <c r="N18" s="51" t="s">
        <v>80</v>
      </c>
      <c r="O18" s="88"/>
      <c r="P18" s="51" t="s">
        <v>81</v>
      </c>
      <c r="Q18" s="88"/>
    </row>
    <row r="19" spans="1:17" ht="12.75">
      <c r="A19" s="18"/>
      <c r="B19" s="12"/>
      <c r="C19" s="76"/>
      <c r="D19" s="76"/>
      <c r="E19" s="83">
        <v>10</v>
      </c>
      <c r="F19" s="79" t="s">
        <v>78</v>
      </c>
      <c r="G19" s="21"/>
      <c r="H19" s="51" t="s">
        <v>79</v>
      </c>
      <c r="I19" s="88"/>
      <c r="J19" s="51" t="s">
        <v>57</v>
      </c>
      <c r="K19" s="88"/>
      <c r="L19" s="51" t="s">
        <v>58</v>
      </c>
      <c r="M19" s="85"/>
      <c r="N19" s="51" t="s">
        <v>80</v>
      </c>
      <c r="O19" s="88"/>
      <c r="P19" s="51" t="s">
        <v>81</v>
      </c>
      <c r="Q19" s="88"/>
    </row>
    <row r="20" spans="1:17" ht="12.75">
      <c r="A20" s="18"/>
      <c r="B20" s="12"/>
      <c r="C20" s="76"/>
      <c r="D20" s="76"/>
      <c r="E20" s="83">
        <v>11</v>
      </c>
      <c r="F20" s="79" t="s">
        <v>78</v>
      </c>
      <c r="G20" s="21"/>
      <c r="H20" s="51" t="s">
        <v>79</v>
      </c>
      <c r="I20" s="88"/>
      <c r="J20" s="51" t="s">
        <v>57</v>
      </c>
      <c r="K20" s="88"/>
      <c r="L20" s="51" t="s">
        <v>58</v>
      </c>
      <c r="M20" s="85"/>
      <c r="N20" s="51" t="s">
        <v>80</v>
      </c>
      <c r="O20" s="88"/>
      <c r="P20" s="51" t="s">
        <v>81</v>
      </c>
      <c r="Q20" s="88"/>
    </row>
    <row r="21" spans="1:17" ht="12.75">
      <c r="A21" s="18"/>
      <c r="B21" s="12"/>
      <c r="C21" s="76"/>
      <c r="D21" s="76"/>
      <c r="E21" s="83">
        <v>12</v>
      </c>
      <c r="F21" s="79" t="s">
        <v>78</v>
      </c>
      <c r="G21" s="21"/>
      <c r="H21" s="51" t="s">
        <v>79</v>
      </c>
      <c r="I21" s="88"/>
      <c r="J21" s="51" t="s">
        <v>57</v>
      </c>
      <c r="K21" s="88"/>
      <c r="L21" s="51" t="s">
        <v>58</v>
      </c>
      <c r="M21" s="85"/>
      <c r="N21" s="51" t="s">
        <v>80</v>
      </c>
      <c r="O21" s="88"/>
      <c r="P21" s="51" t="s">
        <v>81</v>
      </c>
      <c r="Q21" s="88"/>
    </row>
    <row r="22" spans="1:17" ht="12.75">
      <c r="A22" s="22" t="s">
        <v>82</v>
      </c>
      <c r="B22" s="12"/>
      <c r="C22" s="76"/>
      <c r="D22" s="76"/>
      <c r="E22" s="83">
        <v>13</v>
      </c>
      <c r="F22" s="79" t="s">
        <v>83</v>
      </c>
      <c r="G22" s="21"/>
      <c r="H22" s="51" t="s">
        <v>84</v>
      </c>
      <c r="I22" s="88"/>
      <c r="J22" s="51" t="s">
        <v>85</v>
      </c>
      <c r="K22" s="88"/>
      <c r="L22" s="51" t="s">
        <v>86</v>
      </c>
      <c r="M22" s="85"/>
      <c r="N22" s="51" t="s">
        <v>87</v>
      </c>
      <c r="O22" s="88"/>
      <c r="P22" s="51" t="s">
        <v>88</v>
      </c>
      <c r="Q22" s="88"/>
    </row>
    <row r="23" spans="1:17" ht="12.75">
      <c r="A23" s="22"/>
      <c r="B23" s="12"/>
      <c r="C23" s="76"/>
      <c r="D23" s="76"/>
      <c r="E23" s="83">
        <v>14</v>
      </c>
      <c r="F23" s="79" t="s">
        <v>83</v>
      </c>
      <c r="G23" s="21"/>
      <c r="H23" s="51" t="s">
        <v>84</v>
      </c>
      <c r="I23" s="88"/>
      <c r="J23" s="51" t="s">
        <v>85</v>
      </c>
      <c r="K23" s="88"/>
      <c r="L23" s="51" t="s">
        <v>86</v>
      </c>
      <c r="M23" s="85"/>
      <c r="N23" s="51" t="s">
        <v>87</v>
      </c>
      <c r="O23" s="88"/>
      <c r="P23" s="51" t="s">
        <v>88</v>
      </c>
      <c r="Q23" s="88"/>
    </row>
    <row r="24" spans="1:17" ht="13.5">
      <c r="A24" s="22"/>
      <c r="B24" s="12"/>
      <c r="C24" s="76"/>
      <c r="D24" s="76"/>
      <c r="E24" s="83">
        <v>15</v>
      </c>
      <c r="F24" s="79" t="s">
        <v>83</v>
      </c>
      <c r="G24" s="21"/>
      <c r="H24" s="51" t="s">
        <v>84</v>
      </c>
      <c r="I24" s="88"/>
      <c r="J24" s="51" t="s">
        <v>85</v>
      </c>
      <c r="K24" s="88"/>
      <c r="L24" s="51" t="s">
        <v>86</v>
      </c>
      <c r="M24" s="85"/>
      <c r="N24" s="51" t="s">
        <v>87</v>
      </c>
      <c r="O24" s="88"/>
      <c r="P24" s="51" t="s">
        <v>88</v>
      </c>
      <c r="Q24" s="88"/>
    </row>
    <row r="25" spans="1:17" ht="13.5">
      <c r="A25" s="22"/>
      <c r="B25" s="12"/>
      <c r="C25" s="76"/>
      <c r="D25" s="76"/>
      <c r="E25" s="83">
        <v>16</v>
      </c>
      <c r="F25" s="79" t="s">
        <v>83</v>
      </c>
      <c r="G25" s="21"/>
      <c r="H25" s="51" t="s">
        <v>84</v>
      </c>
      <c r="I25" s="88"/>
      <c r="J25" s="51" t="s">
        <v>85</v>
      </c>
      <c r="K25" s="88"/>
      <c r="L25" s="51" t="s">
        <v>86</v>
      </c>
      <c r="M25" s="85"/>
      <c r="N25" s="51" t="s">
        <v>87</v>
      </c>
      <c r="O25" s="88"/>
      <c r="P25" s="51" t="s">
        <v>88</v>
      </c>
      <c r="Q25" s="88"/>
    </row>
    <row r="26" spans="1:17" ht="13.5">
      <c r="A26" s="22"/>
      <c r="B26" s="12"/>
      <c r="C26" s="76"/>
      <c r="D26" s="76"/>
      <c r="E26" s="83">
        <v>17</v>
      </c>
      <c r="F26" s="79" t="s">
        <v>83</v>
      </c>
      <c r="G26" s="21"/>
      <c r="H26" s="51" t="s">
        <v>84</v>
      </c>
      <c r="I26" s="88"/>
      <c r="J26" s="51" t="s">
        <v>85</v>
      </c>
      <c r="K26" s="88"/>
      <c r="L26" s="51" t="s">
        <v>86</v>
      </c>
      <c r="M26" s="85"/>
      <c r="N26" s="51" t="s">
        <v>87</v>
      </c>
      <c r="O26" s="88"/>
      <c r="P26" s="51" t="s">
        <v>88</v>
      </c>
      <c r="Q26" s="88"/>
    </row>
    <row r="27" spans="1:17" ht="13.5">
      <c r="A27" s="22"/>
      <c r="B27" s="12"/>
      <c r="C27" s="76"/>
      <c r="D27" s="76"/>
      <c r="E27" s="83">
        <v>18</v>
      </c>
      <c r="F27" s="79" t="s">
        <v>83</v>
      </c>
      <c r="G27" s="21"/>
      <c r="H27" s="51" t="s">
        <v>84</v>
      </c>
      <c r="I27" s="88"/>
      <c r="J27" s="51" t="s">
        <v>85</v>
      </c>
      <c r="K27" s="88"/>
      <c r="L27" s="51" t="s">
        <v>86</v>
      </c>
      <c r="M27" s="85"/>
      <c r="N27" s="51" t="s">
        <v>87</v>
      </c>
      <c r="O27" s="88"/>
      <c r="P27" s="51" t="s">
        <v>88</v>
      </c>
      <c r="Q27" s="88"/>
    </row>
    <row r="28" spans="1:17" ht="12.75">
      <c r="A28" s="23"/>
      <c r="B28" s="12"/>
      <c r="C28" s="76"/>
      <c r="D28" s="76"/>
      <c r="E28" s="83">
        <v>19</v>
      </c>
      <c r="F28" s="79" t="s">
        <v>89</v>
      </c>
      <c r="G28" s="21"/>
      <c r="H28" s="51" t="s">
        <v>90</v>
      </c>
      <c r="I28" s="88"/>
      <c r="J28" s="51" t="s">
        <v>91</v>
      </c>
      <c r="K28" s="88"/>
      <c r="L28" s="51" t="s">
        <v>92</v>
      </c>
      <c r="M28" s="85"/>
      <c r="N28" s="51" t="s">
        <v>93</v>
      </c>
      <c r="O28" s="88"/>
      <c r="P28" s="51" t="s">
        <v>94</v>
      </c>
      <c r="Q28" s="88"/>
    </row>
    <row r="29" spans="1:17" ht="12.75">
      <c r="A29" s="23"/>
      <c r="B29" s="12"/>
      <c r="C29" s="76"/>
      <c r="D29" s="76"/>
      <c r="E29" s="83">
        <v>20</v>
      </c>
      <c r="F29" s="79" t="s">
        <v>89</v>
      </c>
      <c r="G29" s="21"/>
      <c r="H29" s="51" t="s">
        <v>90</v>
      </c>
      <c r="I29" s="88"/>
      <c r="J29" s="51" t="s">
        <v>91</v>
      </c>
      <c r="K29" s="88"/>
      <c r="L29" s="51" t="s">
        <v>92</v>
      </c>
      <c r="M29" s="85"/>
      <c r="N29" s="51" t="s">
        <v>93</v>
      </c>
      <c r="O29" s="88"/>
      <c r="P29" s="51" t="s">
        <v>94</v>
      </c>
      <c r="Q29" s="88"/>
    </row>
    <row r="30" spans="1:17" ht="12.75">
      <c r="A30" s="23"/>
      <c r="B30" s="12"/>
      <c r="C30" s="76"/>
      <c r="D30" s="76"/>
      <c r="E30" s="83">
        <v>21</v>
      </c>
      <c r="F30" s="79" t="s">
        <v>89</v>
      </c>
      <c r="G30" s="21"/>
      <c r="H30" s="51" t="s">
        <v>90</v>
      </c>
      <c r="I30" s="88"/>
      <c r="J30" s="51" t="s">
        <v>91</v>
      </c>
      <c r="K30" s="88"/>
      <c r="L30" s="51" t="s">
        <v>92</v>
      </c>
      <c r="M30" s="85"/>
      <c r="N30" s="51" t="s">
        <v>93</v>
      </c>
      <c r="O30" s="88"/>
      <c r="P30" s="51" t="s">
        <v>94</v>
      </c>
      <c r="Q30" s="88"/>
    </row>
    <row r="31" spans="1:17" ht="12.75">
      <c r="A31" s="23"/>
      <c r="B31" s="12"/>
      <c r="C31" s="76"/>
      <c r="D31" s="76"/>
      <c r="E31" s="83">
        <v>22</v>
      </c>
      <c r="F31" s="79" t="s">
        <v>89</v>
      </c>
      <c r="G31" s="21"/>
      <c r="H31" s="51" t="s">
        <v>90</v>
      </c>
      <c r="I31" s="88"/>
      <c r="J31" s="51" t="s">
        <v>91</v>
      </c>
      <c r="K31" s="88"/>
      <c r="L31" s="51" t="s">
        <v>92</v>
      </c>
      <c r="M31" s="85"/>
      <c r="N31" s="51" t="s">
        <v>93</v>
      </c>
      <c r="O31" s="88"/>
      <c r="P31" s="51" t="s">
        <v>94</v>
      </c>
      <c r="Q31" s="88"/>
    </row>
    <row r="32" spans="1:17" ht="12.75">
      <c r="A32" s="23"/>
      <c r="B32" s="12"/>
      <c r="C32" s="76"/>
      <c r="D32" s="76"/>
      <c r="E32" s="164">
        <v>23</v>
      </c>
      <c r="F32" s="79" t="s">
        <v>89</v>
      </c>
      <c r="G32" s="21"/>
      <c r="H32" s="51" t="s">
        <v>90</v>
      </c>
      <c r="I32" s="88"/>
      <c r="J32" s="51" t="s">
        <v>91</v>
      </c>
      <c r="K32" s="88"/>
      <c r="L32" s="51" t="s">
        <v>92</v>
      </c>
      <c r="M32" s="85"/>
      <c r="N32" s="51" t="s">
        <v>93</v>
      </c>
      <c r="O32" s="88"/>
      <c r="P32" s="51" t="s">
        <v>94</v>
      </c>
      <c r="Q32" s="88"/>
    </row>
    <row r="33" spans="1:17" ht="12.75">
      <c r="A33" s="23"/>
      <c r="B33" s="12"/>
      <c r="C33" s="76"/>
      <c r="D33" s="76"/>
      <c r="E33" s="83">
        <v>24</v>
      </c>
      <c r="F33" s="79" t="s">
        <v>89</v>
      </c>
      <c r="G33" s="21"/>
      <c r="H33" s="51" t="s">
        <v>90</v>
      </c>
      <c r="I33" s="88"/>
      <c r="J33" s="51" t="s">
        <v>91</v>
      </c>
      <c r="K33" s="88"/>
      <c r="L33" s="51" t="s">
        <v>92</v>
      </c>
      <c r="M33" s="85"/>
      <c r="N33" s="51" t="s">
        <v>93</v>
      </c>
      <c r="O33" s="88"/>
      <c r="P33" s="51" t="s">
        <v>94</v>
      </c>
      <c r="Q33" s="88"/>
    </row>
    <row r="34" spans="1:17" ht="12.75">
      <c r="A34" s="23"/>
      <c r="B34" s="12"/>
      <c r="C34" s="76"/>
      <c r="D34" s="76"/>
      <c r="E34" s="83">
        <v>25</v>
      </c>
      <c r="F34" s="79" t="s">
        <v>95</v>
      </c>
      <c r="G34" s="21"/>
      <c r="H34" s="51" t="s">
        <v>96</v>
      </c>
      <c r="I34" s="88"/>
      <c r="J34" s="51" t="s">
        <v>97</v>
      </c>
      <c r="K34" s="88"/>
      <c r="L34" s="51" t="s">
        <v>98</v>
      </c>
      <c r="M34" s="85"/>
      <c r="N34" s="51" t="s">
        <v>99</v>
      </c>
      <c r="O34" s="88"/>
      <c r="P34" s="51" t="s">
        <v>100</v>
      </c>
      <c r="Q34" s="88"/>
    </row>
    <row r="35" spans="1:17" ht="12.75">
      <c r="A35" s="23"/>
      <c r="B35" s="12"/>
      <c r="C35" s="76"/>
      <c r="D35" s="76"/>
      <c r="E35" s="83">
        <v>26</v>
      </c>
      <c r="F35" s="79" t="s">
        <v>95</v>
      </c>
      <c r="G35" s="21"/>
      <c r="H35" s="51" t="s">
        <v>96</v>
      </c>
      <c r="I35" s="88"/>
      <c r="J35" s="51" t="s">
        <v>97</v>
      </c>
      <c r="K35" s="88"/>
      <c r="L35" s="51" t="s">
        <v>98</v>
      </c>
      <c r="M35" s="85"/>
      <c r="N35" s="51" t="s">
        <v>99</v>
      </c>
      <c r="O35" s="88"/>
      <c r="P35" s="51" t="s">
        <v>100</v>
      </c>
      <c r="Q35" s="88"/>
    </row>
    <row r="36" spans="1:17" ht="12.75">
      <c r="A36" s="23"/>
      <c r="B36" s="12"/>
      <c r="C36" s="76"/>
      <c r="D36" s="76"/>
      <c r="E36" s="83">
        <v>27</v>
      </c>
      <c r="F36" s="79" t="s">
        <v>95</v>
      </c>
      <c r="G36" s="21"/>
      <c r="H36" s="51" t="s">
        <v>96</v>
      </c>
      <c r="I36" s="88"/>
      <c r="J36" s="51" t="s">
        <v>97</v>
      </c>
      <c r="K36" s="88"/>
      <c r="L36" s="51" t="s">
        <v>98</v>
      </c>
      <c r="M36" s="85"/>
      <c r="N36" s="51" t="s">
        <v>99</v>
      </c>
      <c r="O36" s="88"/>
      <c r="P36" s="51" t="s">
        <v>100</v>
      </c>
      <c r="Q36" s="88"/>
    </row>
    <row r="37" spans="1:17" ht="12.75">
      <c r="A37" s="23"/>
      <c r="B37" s="12"/>
      <c r="C37" s="76"/>
      <c r="D37" s="76"/>
      <c r="E37" s="83">
        <v>28</v>
      </c>
      <c r="F37" s="79" t="s">
        <v>95</v>
      </c>
      <c r="G37" s="21"/>
      <c r="H37" s="51" t="s">
        <v>96</v>
      </c>
      <c r="I37" s="88"/>
      <c r="J37" s="51" t="s">
        <v>97</v>
      </c>
      <c r="K37" s="88"/>
      <c r="L37" s="51" t="s">
        <v>98</v>
      </c>
      <c r="M37" s="85"/>
      <c r="N37" s="51" t="s">
        <v>99</v>
      </c>
      <c r="O37" s="88"/>
      <c r="P37" s="51" t="s">
        <v>100</v>
      </c>
      <c r="Q37" s="88"/>
    </row>
    <row r="38" spans="1:17" ht="12.75">
      <c r="A38" s="23"/>
      <c r="B38" s="12"/>
      <c r="C38" s="76"/>
      <c r="D38" s="76"/>
      <c r="E38" s="83">
        <v>29</v>
      </c>
      <c r="F38" s="79" t="s">
        <v>95</v>
      </c>
      <c r="G38" s="21"/>
      <c r="H38" s="51" t="s">
        <v>96</v>
      </c>
      <c r="I38" s="88"/>
      <c r="J38" s="51" t="s">
        <v>97</v>
      </c>
      <c r="K38" s="88"/>
      <c r="L38" s="51" t="s">
        <v>98</v>
      </c>
      <c r="M38" s="85"/>
      <c r="N38" s="51" t="s">
        <v>99</v>
      </c>
      <c r="O38" s="88"/>
      <c r="P38" s="51" t="s">
        <v>100</v>
      </c>
      <c r="Q38" s="88"/>
    </row>
    <row r="39" spans="1:17" ht="12.75">
      <c r="A39" s="23"/>
      <c r="B39" s="12"/>
      <c r="C39" s="76"/>
      <c r="D39" s="76"/>
      <c r="E39" s="83">
        <v>30</v>
      </c>
      <c r="F39" s="79" t="s">
        <v>95</v>
      </c>
      <c r="G39" s="21"/>
      <c r="H39" s="51" t="s">
        <v>96</v>
      </c>
      <c r="I39" s="88"/>
      <c r="J39" s="51" t="s">
        <v>97</v>
      </c>
      <c r="K39" s="88"/>
      <c r="L39" s="51" t="s">
        <v>98</v>
      </c>
      <c r="M39" s="85"/>
      <c r="N39" s="51" t="s">
        <v>99</v>
      </c>
      <c r="O39" s="88"/>
      <c r="P39" s="51" t="s">
        <v>100</v>
      </c>
      <c r="Q39" s="88"/>
    </row>
    <row r="40" spans="1:17" ht="12.75">
      <c r="A40" s="23"/>
      <c r="B40" s="12"/>
      <c r="C40" s="76"/>
      <c r="D40" s="76"/>
      <c r="E40" s="83">
        <v>31</v>
      </c>
      <c r="F40" s="79" t="s">
        <v>55</v>
      </c>
      <c r="G40" s="21"/>
      <c r="H40" s="51" t="s">
        <v>56</v>
      </c>
      <c r="I40" s="88"/>
      <c r="J40" s="51" t="s">
        <v>101</v>
      </c>
      <c r="K40" s="88"/>
      <c r="L40" s="51" t="s">
        <v>102</v>
      </c>
      <c r="M40" s="85"/>
      <c r="N40" s="51" t="s">
        <v>59</v>
      </c>
      <c r="O40" s="88"/>
      <c r="P40" s="51" t="s">
        <v>60</v>
      </c>
      <c r="Q40" s="88"/>
    </row>
    <row r="41" spans="1:17" ht="12.75">
      <c r="A41" s="23"/>
      <c r="B41" s="12"/>
      <c r="C41" s="76"/>
      <c r="D41" s="76"/>
      <c r="E41" s="83">
        <v>32</v>
      </c>
      <c r="F41" s="79" t="s">
        <v>55</v>
      </c>
      <c r="G41" s="21"/>
      <c r="H41" s="51" t="s">
        <v>56</v>
      </c>
      <c r="I41" s="88"/>
      <c r="J41" s="51" t="s">
        <v>101</v>
      </c>
      <c r="K41" s="88"/>
      <c r="L41" s="51" t="s">
        <v>102</v>
      </c>
      <c r="M41" s="85"/>
      <c r="N41" s="51" t="s">
        <v>59</v>
      </c>
      <c r="O41" s="88"/>
      <c r="P41" s="51" t="s">
        <v>60</v>
      </c>
      <c r="Q41" s="88"/>
    </row>
    <row r="42" spans="1:17" ht="12.75">
      <c r="A42" s="23"/>
      <c r="B42" s="12"/>
      <c r="C42" s="76"/>
      <c r="D42" s="76"/>
      <c r="E42" s="83">
        <v>33</v>
      </c>
      <c r="F42" s="79" t="s">
        <v>55</v>
      </c>
      <c r="G42" s="21"/>
      <c r="H42" s="51" t="s">
        <v>56</v>
      </c>
      <c r="I42" s="88"/>
      <c r="J42" s="51" t="s">
        <v>101</v>
      </c>
      <c r="K42" s="88"/>
      <c r="L42" s="51" t="s">
        <v>102</v>
      </c>
      <c r="M42" s="85"/>
      <c r="N42" s="51" t="s">
        <v>59</v>
      </c>
      <c r="O42" s="88"/>
      <c r="P42" s="51" t="s">
        <v>60</v>
      </c>
      <c r="Q42" s="88"/>
    </row>
    <row r="43" spans="1:17" ht="12.75">
      <c r="A43" s="23"/>
      <c r="B43" s="12"/>
      <c r="C43" s="76"/>
      <c r="D43" s="76"/>
      <c r="E43" s="83">
        <v>34</v>
      </c>
      <c r="F43" s="79" t="s">
        <v>55</v>
      </c>
      <c r="G43" s="21"/>
      <c r="H43" s="51" t="s">
        <v>56</v>
      </c>
      <c r="I43" s="88"/>
      <c r="J43" s="51" t="s">
        <v>101</v>
      </c>
      <c r="K43" s="88"/>
      <c r="L43" s="51" t="s">
        <v>102</v>
      </c>
      <c r="M43" s="85"/>
      <c r="N43" s="51" t="s">
        <v>59</v>
      </c>
      <c r="O43" s="88"/>
      <c r="P43" s="51" t="s">
        <v>60</v>
      </c>
      <c r="Q43" s="88"/>
    </row>
    <row r="44" spans="1:17" ht="12.75">
      <c r="A44" s="23"/>
      <c r="B44" s="12"/>
      <c r="C44" s="76"/>
      <c r="D44" s="76"/>
      <c r="E44" s="83">
        <v>35</v>
      </c>
      <c r="F44" s="79" t="s">
        <v>55</v>
      </c>
      <c r="G44" s="21"/>
      <c r="H44" s="51" t="s">
        <v>56</v>
      </c>
      <c r="I44" s="88"/>
      <c r="J44" s="51" t="s">
        <v>101</v>
      </c>
      <c r="K44" s="88"/>
      <c r="L44" s="51" t="s">
        <v>102</v>
      </c>
      <c r="M44" s="85"/>
      <c r="N44" s="51" t="s">
        <v>59</v>
      </c>
      <c r="O44" s="88"/>
      <c r="P44" s="51" t="s">
        <v>60</v>
      </c>
      <c r="Q44" s="88"/>
    </row>
    <row r="45" spans="1:17" ht="12.75">
      <c r="A45" s="23"/>
      <c r="B45" s="12"/>
      <c r="C45" s="76"/>
      <c r="D45" s="76"/>
      <c r="E45" s="83">
        <v>36</v>
      </c>
      <c r="F45" s="79" t="s">
        <v>55</v>
      </c>
      <c r="G45" s="21"/>
      <c r="H45" s="51" t="s">
        <v>56</v>
      </c>
      <c r="I45" s="88"/>
      <c r="J45" s="51" t="s">
        <v>101</v>
      </c>
      <c r="K45" s="88"/>
      <c r="L45" s="51" t="s">
        <v>102</v>
      </c>
      <c r="M45" s="85"/>
      <c r="N45" s="51" t="s">
        <v>59</v>
      </c>
      <c r="O45" s="88"/>
      <c r="P45" s="51" t="s">
        <v>60</v>
      </c>
      <c r="Q45" s="88"/>
    </row>
    <row r="46" spans="1:17" ht="12.75">
      <c r="A46" s="23"/>
      <c r="B46" s="12"/>
      <c r="C46" s="76"/>
      <c r="D46" s="76"/>
      <c r="E46" s="83">
        <v>37</v>
      </c>
      <c r="F46" s="79" t="s">
        <v>55</v>
      </c>
      <c r="G46" s="21"/>
      <c r="H46" s="51" t="s">
        <v>56</v>
      </c>
      <c r="I46" s="88"/>
      <c r="J46" s="51" t="s">
        <v>101</v>
      </c>
      <c r="K46" s="88"/>
      <c r="L46" s="51" t="s">
        <v>102</v>
      </c>
      <c r="M46" s="85"/>
      <c r="N46" s="51" t="s">
        <v>59</v>
      </c>
      <c r="O46" s="88"/>
      <c r="P46" s="51" t="s">
        <v>60</v>
      </c>
      <c r="Q46" s="88"/>
    </row>
    <row r="47" spans="1:17" ht="12.75">
      <c r="A47" s="23"/>
      <c r="B47" s="12"/>
      <c r="C47" s="76"/>
      <c r="D47" s="76"/>
      <c r="E47" s="83">
        <v>38</v>
      </c>
      <c r="F47" s="79" t="s">
        <v>103</v>
      </c>
      <c r="G47" s="21"/>
      <c r="H47" s="51" t="s">
        <v>104</v>
      </c>
      <c r="I47" s="88"/>
      <c r="J47" s="51" t="s">
        <v>105</v>
      </c>
      <c r="K47" s="88"/>
      <c r="L47" s="51" t="s">
        <v>106</v>
      </c>
      <c r="M47" s="85"/>
      <c r="N47" s="51" t="s">
        <v>107</v>
      </c>
      <c r="O47" s="88"/>
      <c r="P47" s="51" t="s">
        <v>108</v>
      </c>
      <c r="Q47" s="88"/>
    </row>
    <row r="48" spans="1:17" ht="12.75">
      <c r="A48" s="23"/>
      <c r="B48" s="12"/>
      <c r="C48" s="76"/>
      <c r="D48" s="76"/>
      <c r="E48" s="83">
        <v>39</v>
      </c>
      <c r="F48" s="79" t="s">
        <v>103</v>
      </c>
      <c r="G48" s="21"/>
      <c r="H48" s="51" t="s">
        <v>104</v>
      </c>
      <c r="I48" s="88"/>
      <c r="J48" s="51" t="s">
        <v>105</v>
      </c>
      <c r="K48" s="88"/>
      <c r="L48" s="51" t="s">
        <v>106</v>
      </c>
      <c r="M48" s="85"/>
      <c r="N48" s="51" t="s">
        <v>107</v>
      </c>
      <c r="O48" s="88"/>
      <c r="P48" s="51" t="s">
        <v>108</v>
      </c>
      <c r="Q48" s="88"/>
    </row>
    <row r="49" spans="1:17" ht="12.75">
      <c r="A49" s="23"/>
      <c r="B49" s="12"/>
      <c r="C49" s="76"/>
      <c r="D49" s="76"/>
      <c r="E49" s="83">
        <v>40</v>
      </c>
      <c r="F49" s="79" t="s">
        <v>103</v>
      </c>
      <c r="G49" s="21"/>
      <c r="H49" s="51" t="s">
        <v>104</v>
      </c>
      <c r="I49" s="88"/>
      <c r="J49" s="51" t="s">
        <v>105</v>
      </c>
      <c r="K49" s="88"/>
      <c r="L49" s="51" t="s">
        <v>106</v>
      </c>
      <c r="M49" s="85"/>
      <c r="N49" s="51" t="s">
        <v>107</v>
      </c>
      <c r="O49" s="88"/>
      <c r="P49" s="51" t="s">
        <v>108</v>
      </c>
      <c r="Q49" s="88"/>
    </row>
    <row r="50" spans="1:17" ht="12.75">
      <c r="A50" s="23"/>
      <c r="B50" s="12"/>
      <c r="C50" s="76"/>
      <c r="D50" s="76"/>
      <c r="E50" s="83">
        <v>41</v>
      </c>
      <c r="F50" s="79" t="s">
        <v>103</v>
      </c>
      <c r="G50" s="21"/>
      <c r="H50" s="51" t="s">
        <v>104</v>
      </c>
      <c r="I50" s="88"/>
      <c r="J50" s="51" t="s">
        <v>105</v>
      </c>
      <c r="K50" s="88"/>
      <c r="L50" s="51" t="s">
        <v>106</v>
      </c>
      <c r="M50" s="85"/>
      <c r="N50" s="51" t="s">
        <v>107</v>
      </c>
      <c r="O50" s="88"/>
      <c r="P50" s="51" t="s">
        <v>108</v>
      </c>
      <c r="Q50" s="88"/>
    </row>
    <row r="51" spans="1:17" ht="12.75">
      <c r="A51" s="23"/>
      <c r="B51" s="12"/>
      <c r="C51" s="76"/>
      <c r="D51" s="76"/>
      <c r="E51" s="83">
        <v>42</v>
      </c>
      <c r="F51" s="79" t="s">
        <v>103</v>
      </c>
      <c r="G51" s="21"/>
      <c r="H51" s="51" t="s">
        <v>104</v>
      </c>
      <c r="I51" s="88"/>
      <c r="J51" s="51" t="s">
        <v>105</v>
      </c>
      <c r="K51" s="88"/>
      <c r="L51" s="51" t="s">
        <v>106</v>
      </c>
      <c r="M51" s="85"/>
      <c r="N51" s="51" t="s">
        <v>107</v>
      </c>
      <c r="O51" s="88"/>
      <c r="P51" s="51" t="s">
        <v>108</v>
      </c>
      <c r="Q51" s="88"/>
    </row>
    <row r="52" spans="1:17" ht="12.75">
      <c r="A52" s="23"/>
      <c r="B52" s="12"/>
      <c r="C52" s="76"/>
      <c r="D52" s="76"/>
      <c r="E52" s="83">
        <v>43</v>
      </c>
      <c r="F52" s="79" t="s">
        <v>103</v>
      </c>
      <c r="G52" s="21"/>
      <c r="H52" s="51" t="s">
        <v>104</v>
      </c>
      <c r="I52" s="88"/>
      <c r="J52" s="51" t="s">
        <v>105</v>
      </c>
      <c r="K52" s="88"/>
      <c r="L52" s="51" t="s">
        <v>106</v>
      </c>
      <c r="M52" s="85"/>
      <c r="N52" s="51" t="s">
        <v>107</v>
      </c>
      <c r="O52" s="88"/>
      <c r="P52" s="51" t="s">
        <v>108</v>
      </c>
      <c r="Q52" s="88"/>
    </row>
    <row r="53" spans="1:17" ht="12.75">
      <c r="A53" s="23"/>
      <c r="B53" s="12"/>
      <c r="C53" s="76"/>
      <c r="D53" s="76"/>
      <c r="E53" s="83">
        <v>44</v>
      </c>
      <c r="F53" s="79" t="s">
        <v>103</v>
      </c>
      <c r="G53" s="21"/>
      <c r="H53" s="51" t="s">
        <v>104</v>
      </c>
      <c r="I53" s="88"/>
      <c r="J53" s="51" t="s">
        <v>105</v>
      </c>
      <c r="K53" s="88"/>
      <c r="L53" s="51" t="s">
        <v>106</v>
      </c>
      <c r="M53" s="85"/>
      <c r="N53" s="51" t="s">
        <v>107</v>
      </c>
      <c r="O53" s="88"/>
      <c r="P53" s="51" t="s">
        <v>108</v>
      </c>
      <c r="Q53" s="88"/>
    </row>
    <row r="54" spans="1:17" ht="12.75">
      <c r="A54" s="23"/>
      <c r="B54" s="12"/>
      <c r="C54" s="76"/>
      <c r="D54" s="76"/>
      <c r="E54" s="83">
        <v>45</v>
      </c>
      <c r="F54" s="79" t="s">
        <v>109</v>
      </c>
      <c r="G54" s="21"/>
      <c r="H54" s="51" t="s">
        <v>110</v>
      </c>
      <c r="I54" s="88"/>
      <c r="J54" s="51" t="s">
        <v>111</v>
      </c>
      <c r="K54" s="88"/>
      <c r="L54" s="51" t="s">
        <v>112</v>
      </c>
      <c r="M54" s="85"/>
      <c r="N54" s="51" t="s">
        <v>113</v>
      </c>
      <c r="O54" s="88"/>
      <c r="P54" s="51" t="s">
        <v>114</v>
      </c>
      <c r="Q54" s="88"/>
    </row>
    <row r="55" spans="1:17" ht="12.75">
      <c r="A55" s="23"/>
      <c r="B55" s="12"/>
      <c r="C55" s="76"/>
      <c r="D55" s="76"/>
      <c r="E55" s="83">
        <v>46</v>
      </c>
      <c r="F55" s="79" t="s">
        <v>109</v>
      </c>
      <c r="G55" s="21"/>
      <c r="H55" s="51" t="s">
        <v>110</v>
      </c>
      <c r="I55" s="88"/>
      <c r="J55" s="51" t="s">
        <v>111</v>
      </c>
      <c r="K55" s="88"/>
      <c r="L55" s="51" t="s">
        <v>112</v>
      </c>
      <c r="M55" s="85"/>
      <c r="N55" s="51" t="s">
        <v>113</v>
      </c>
      <c r="O55" s="88"/>
      <c r="P55" s="51" t="s">
        <v>114</v>
      </c>
      <c r="Q55" s="88"/>
    </row>
    <row r="56" spans="1:17" ht="12.75">
      <c r="A56" s="23"/>
      <c r="B56" s="12"/>
      <c r="C56" s="76"/>
      <c r="D56" s="76"/>
      <c r="E56" s="83">
        <v>47</v>
      </c>
      <c r="F56" s="79" t="s">
        <v>109</v>
      </c>
      <c r="G56" s="21"/>
      <c r="H56" s="51" t="s">
        <v>110</v>
      </c>
      <c r="I56" s="88"/>
      <c r="J56" s="51" t="s">
        <v>111</v>
      </c>
      <c r="K56" s="88"/>
      <c r="L56" s="51" t="s">
        <v>112</v>
      </c>
      <c r="M56" s="85"/>
      <c r="N56" s="51" t="s">
        <v>113</v>
      </c>
      <c r="O56" s="88"/>
      <c r="P56" s="51" t="s">
        <v>114</v>
      </c>
      <c r="Q56" s="88"/>
    </row>
    <row r="57" spans="1:17" ht="12.75">
      <c r="A57" s="23"/>
      <c r="B57" s="12"/>
      <c r="C57" s="76"/>
      <c r="D57" s="76"/>
      <c r="E57" s="83">
        <v>48</v>
      </c>
      <c r="F57" s="79" t="s">
        <v>109</v>
      </c>
      <c r="G57" s="21"/>
      <c r="H57" s="51" t="s">
        <v>110</v>
      </c>
      <c r="I57" s="88"/>
      <c r="J57" s="51" t="s">
        <v>111</v>
      </c>
      <c r="K57" s="88"/>
      <c r="L57" s="51" t="s">
        <v>112</v>
      </c>
      <c r="M57" s="85"/>
      <c r="N57" s="51" t="s">
        <v>113</v>
      </c>
      <c r="O57" s="88"/>
      <c r="P57" s="51" t="s">
        <v>114</v>
      </c>
      <c r="Q57" s="88"/>
    </row>
    <row r="58" spans="1:17" ht="12.75">
      <c r="A58" s="23"/>
      <c r="B58" s="12"/>
      <c r="C58" s="76"/>
      <c r="D58" s="76"/>
      <c r="E58" s="83">
        <v>49</v>
      </c>
      <c r="F58" s="79" t="s">
        <v>109</v>
      </c>
      <c r="G58" s="21"/>
      <c r="H58" s="51" t="s">
        <v>110</v>
      </c>
      <c r="I58" s="88"/>
      <c r="J58" s="51" t="s">
        <v>111</v>
      </c>
      <c r="K58" s="88"/>
      <c r="L58" s="51" t="s">
        <v>112</v>
      </c>
      <c r="M58" s="85"/>
      <c r="N58" s="51" t="s">
        <v>113</v>
      </c>
      <c r="O58" s="88"/>
      <c r="P58" s="51" t="s">
        <v>114</v>
      </c>
      <c r="Q58" s="88"/>
    </row>
    <row r="59" spans="1:17" ht="12.75">
      <c r="A59" s="23"/>
      <c r="B59" s="12"/>
      <c r="C59" s="76"/>
      <c r="D59" s="76"/>
      <c r="E59" s="83">
        <v>50</v>
      </c>
      <c r="F59" s="79" t="s">
        <v>109</v>
      </c>
      <c r="G59" s="21"/>
      <c r="H59" s="51" t="s">
        <v>110</v>
      </c>
      <c r="I59" s="88"/>
      <c r="J59" s="51" t="s">
        <v>111</v>
      </c>
      <c r="K59" s="88"/>
      <c r="L59" s="51" t="s">
        <v>112</v>
      </c>
      <c r="M59" s="85"/>
      <c r="N59" s="51" t="s">
        <v>113</v>
      </c>
      <c r="O59" s="88"/>
      <c r="P59" s="51" t="s">
        <v>114</v>
      </c>
      <c r="Q59" s="88"/>
    </row>
    <row r="60" spans="1:17" ht="12.75">
      <c r="A60" s="23"/>
      <c r="B60" s="12"/>
      <c r="C60" s="76"/>
      <c r="D60" s="76"/>
      <c r="E60" s="83">
        <v>51</v>
      </c>
      <c r="F60" s="79" t="s">
        <v>109</v>
      </c>
      <c r="G60" s="21"/>
      <c r="H60" s="51" t="s">
        <v>110</v>
      </c>
      <c r="I60" s="88"/>
      <c r="J60" s="51" t="s">
        <v>111</v>
      </c>
      <c r="K60" s="88"/>
      <c r="L60" s="51" t="s">
        <v>112</v>
      </c>
      <c r="M60" s="85"/>
      <c r="N60" s="51" t="s">
        <v>113</v>
      </c>
      <c r="O60" s="88"/>
      <c r="P60" s="51" t="s">
        <v>114</v>
      </c>
      <c r="Q60" s="88"/>
    </row>
    <row r="61" spans="1:17" ht="12.75">
      <c r="A61" s="23"/>
      <c r="B61" s="12"/>
      <c r="C61" s="76"/>
      <c r="D61" s="76"/>
      <c r="E61" s="83">
        <v>52</v>
      </c>
      <c r="F61" s="79" t="s">
        <v>115</v>
      </c>
      <c r="G61" s="21"/>
      <c r="H61" s="51" t="s">
        <v>116</v>
      </c>
      <c r="I61" s="88"/>
      <c r="J61" s="51" t="s">
        <v>117</v>
      </c>
      <c r="K61" s="88"/>
      <c r="L61" s="51" t="s">
        <v>118</v>
      </c>
      <c r="M61" s="85"/>
      <c r="N61" s="51" t="s">
        <v>119</v>
      </c>
      <c r="O61" s="88"/>
      <c r="P61" s="51" t="s">
        <v>120</v>
      </c>
      <c r="Q61" s="88"/>
    </row>
    <row r="62" spans="1:17" ht="12.75">
      <c r="A62" s="23"/>
      <c r="B62" s="12"/>
      <c r="C62" s="76"/>
      <c r="D62" s="76"/>
      <c r="E62" s="83">
        <v>53</v>
      </c>
      <c r="F62" s="79" t="s">
        <v>115</v>
      </c>
      <c r="G62" s="21"/>
      <c r="H62" s="51" t="s">
        <v>116</v>
      </c>
      <c r="I62" s="88"/>
      <c r="J62" s="51" t="s">
        <v>117</v>
      </c>
      <c r="K62" s="88"/>
      <c r="L62" s="51" t="s">
        <v>118</v>
      </c>
      <c r="M62" s="85"/>
      <c r="N62" s="51" t="s">
        <v>119</v>
      </c>
      <c r="O62" s="88"/>
      <c r="P62" s="51" t="s">
        <v>120</v>
      </c>
      <c r="Q62" s="88"/>
    </row>
    <row r="63" spans="1:17" ht="12.75">
      <c r="A63" s="23"/>
      <c r="B63" s="12"/>
      <c r="C63" s="76"/>
      <c r="D63" s="76"/>
      <c r="E63" s="83">
        <v>54</v>
      </c>
      <c r="F63" s="79" t="s">
        <v>115</v>
      </c>
      <c r="G63" s="21"/>
      <c r="H63" s="51" t="s">
        <v>116</v>
      </c>
      <c r="I63" s="88"/>
      <c r="J63" s="51" t="s">
        <v>117</v>
      </c>
      <c r="K63" s="88"/>
      <c r="L63" s="51" t="s">
        <v>118</v>
      </c>
      <c r="M63" s="85"/>
      <c r="N63" s="51" t="s">
        <v>119</v>
      </c>
      <c r="O63" s="88"/>
      <c r="P63" s="51" t="s">
        <v>120</v>
      </c>
      <c r="Q63" s="88"/>
    </row>
    <row r="64" spans="1:17" ht="12.75">
      <c r="A64" s="23"/>
      <c r="B64" s="12"/>
      <c r="C64" s="76"/>
      <c r="D64" s="76"/>
      <c r="E64" s="83">
        <v>55</v>
      </c>
      <c r="F64" s="79" t="s">
        <v>115</v>
      </c>
      <c r="G64" s="21"/>
      <c r="H64" s="51" t="s">
        <v>116</v>
      </c>
      <c r="I64" s="88"/>
      <c r="J64" s="51" t="s">
        <v>117</v>
      </c>
      <c r="K64" s="88"/>
      <c r="L64" s="51" t="s">
        <v>118</v>
      </c>
      <c r="M64" s="85"/>
      <c r="N64" s="51" t="s">
        <v>119</v>
      </c>
      <c r="O64" s="88"/>
      <c r="P64" s="51" t="s">
        <v>120</v>
      </c>
      <c r="Q64" s="88"/>
    </row>
    <row r="65" spans="1:17" ht="12.75">
      <c r="A65" s="23"/>
      <c r="B65" s="12"/>
      <c r="C65" s="76"/>
      <c r="D65" s="76"/>
      <c r="E65" s="83">
        <v>56</v>
      </c>
      <c r="F65" s="79" t="s">
        <v>115</v>
      </c>
      <c r="G65" s="21"/>
      <c r="H65" s="51" t="s">
        <v>116</v>
      </c>
      <c r="I65" s="88"/>
      <c r="J65" s="51" t="s">
        <v>117</v>
      </c>
      <c r="K65" s="88"/>
      <c r="L65" s="51" t="s">
        <v>118</v>
      </c>
      <c r="M65" s="85"/>
      <c r="N65" s="51" t="s">
        <v>119</v>
      </c>
      <c r="O65" s="88"/>
      <c r="P65" s="51" t="s">
        <v>120</v>
      </c>
      <c r="Q65" s="88"/>
    </row>
    <row r="66" spans="1:17" ht="12.75">
      <c r="A66" s="23"/>
      <c r="B66" s="12"/>
      <c r="C66" s="76"/>
      <c r="D66" s="76"/>
      <c r="E66" s="83">
        <v>57</v>
      </c>
      <c r="F66" s="79" t="s">
        <v>115</v>
      </c>
      <c r="G66" s="21"/>
      <c r="H66" s="51" t="s">
        <v>116</v>
      </c>
      <c r="I66" s="88"/>
      <c r="J66" s="51" t="s">
        <v>117</v>
      </c>
      <c r="K66" s="88"/>
      <c r="L66" s="51" t="s">
        <v>118</v>
      </c>
      <c r="M66" s="85"/>
      <c r="N66" s="51" t="s">
        <v>119</v>
      </c>
      <c r="O66" s="88"/>
      <c r="P66" s="51" t="s">
        <v>120</v>
      </c>
      <c r="Q66" s="88"/>
    </row>
    <row r="67" spans="1:17" ht="12.75">
      <c r="A67" s="23"/>
      <c r="B67" s="12"/>
      <c r="C67" s="76"/>
      <c r="D67" s="76"/>
      <c r="E67" s="83">
        <v>58</v>
      </c>
      <c r="F67" s="79" t="s">
        <v>115</v>
      </c>
      <c r="G67" s="21"/>
      <c r="H67" s="51" t="s">
        <v>116</v>
      </c>
      <c r="I67" s="88"/>
      <c r="J67" s="51" t="s">
        <v>117</v>
      </c>
      <c r="K67" s="88"/>
      <c r="L67" s="51" t="s">
        <v>118</v>
      </c>
      <c r="M67" s="85"/>
      <c r="N67" s="51" t="s">
        <v>119</v>
      </c>
      <c r="O67" s="88"/>
      <c r="P67" s="51" t="s">
        <v>120</v>
      </c>
      <c r="Q67" s="88"/>
    </row>
    <row r="68" spans="1:17" ht="12.75">
      <c r="A68" s="23"/>
      <c r="B68" s="12"/>
      <c r="C68" s="76"/>
      <c r="D68" s="76"/>
      <c r="E68" s="83">
        <v>59</v>
      </c>
      <c r="F68" s="79" t="s">
        <v>121</v>
      </c>
      <c r="G68" s="21"/>
      <c r="H68" s="51" t="s">
        <v>122</v>
      </c>
      <c r="I68" s="88"/>
      <c r="J68" s="51" t="s">
        <v>123</v>
      </c>
      <c r="K68" s="88"/>
      <c r="L68" s="51" t="s">
        <v>124</v>
      </c>
      <c r="M68" s="85"/>
      <c r="N68" s="51" t="s">
        <v>125</v>
      </c>
      <c r="O68" s="88"/>
      <c r="P68" s="51" t="s">
        <v>126</v>
      </c>
      <c r="Q68" s="88"/>
    </row>
    <row r="69" spans="1:17" ht="12.75">
      <c r="A69" s="23"/>
      <c r="B69" s="12"/>
      <c r="C69" s="76"/>
      <c r="D69" s="76"/>
      <c r="E69" s="83">
        <v>60</v>
      </c>
      <c r="F69" s="79" t="s">
        <v>121</v>
      </c>
      <c r="G69" s="21"/>
      <c r="H69" s="51" t="s">
        <v>122</v>
      </c>
      <c r="I69" s="88"/>
      <c r="J69" s="51" t="s">
        <v>123</v>
      </c>
      <c r="K69" s="88"/>
      <c r="L69" s="51" t="s">
        <v>124</v>
      </c>
      <c r="M69" s="85"/>
      <c r="N69" s="51" t="s">
        <v>125</v>
      </c>
      <c r="O69" s="88"/>
      <c r="P69" s="51" t="s">
        <v>126</v>
      </c>
      <c r="Q69" s="88"/>
    </row>
    <row r="70" spans="1:17" ht="12.75">
      <c r="A70" s="23"/>
      <c r="B70" s="12"/>
      <c r="C70" s="76"/>
      <c r="D70" s="76"/>
      <c r="E70" s="83">
        <v>61</v>
      </c>
      <c r="F70" s="79" t="s">
        <v>121</v>
      </c>
      <c r="G70" s="21"/>
      <c r="H70" s="51" t="s">
        <v>122</v>
      </c>
      <c r="I70" s="88"/>
      <c r="J70" s="51" t="s">
        <v>123</v>
      </c>
      <c r="K70" s="88"/>
      <c r="L70" s="51" t="s">
        <v>124</v>
      </c>
      <c r="M70" s="85"/>
      <c r="N70" s="51" t="s">
        <v>125</v>
      </c>
      <c r="O70" s="88"/>
      <c r="P70" s="51" t="s">
        <v>126</v>
      </c>
      <c r="Q70" s="88"/>
    </row>
    <row r="71" spans="1:17" ht="12.75">
      <c r="A71" s="23"/>
      <c r="B71" s="12"/>
      <c r="C71" s="76"/>
      <c r="D71" s="76"/>
      <c r="E71" s="83">
        <v>62</v>
      </c>
      <c r="F71" s="79" t="s">
        <v>121</v>
      </c>
      <c r="G71" s="21"/>
      <c r="H71" s="51" t="s">
        <v>122</v>
      </c>
      <c r="I71" s="88"/>
      <c r="J71" s="51" t="s">
        <v>123</v>
      </c>
      <c r="K71" s="88"/>
      <c r="L71" s="51" t="s">
        <v>124</v>
      </c>
      <c r="M71" s="85"/>
      <c r="N71" s="51" t="s">
        <v>125</v>
      </c>
      <c r="O71" s="88"/>
      <c r="P71" s="51" t="s">
        <v>126</v>
      </c>
      <c r="Q71" s="88"/>
    </row>
    <row r="72" spans="1:17" ht="12.75">
      <c r="A72" s="23"/>
      <c r="B72" s="12"/>
      <c r="C72" s="76"/>
      <c r="D72" s="76"/>
      <c r="E72" s="83">
        <v>63</v>
      </c>
      <c r="F72" s="79" t="s">
        <v>121</v>
      </c>
      <c r="G72" s="21"/>
      <c r="H72" s="51" t="s">
        <v>122</v>
      </c>
      <c r="I72" s="88"/>
      <c r="J72" s="51" t="s">
        <v>123</v>
      </c>
      <c r="K72" s="88"/>
      <c r="L72" s="51" t="s">
        <v>124</v>
      </c>
      <c r="M72" s="85"/>
      <c r="N72" s="51" t="s">
        <v>125</v>
      </c>
      <c r="O72" s="88"/>
      <c r="P72" s="51" t="s">
        <v>126</v>
      </c>
      <c r="Q72" s="88"/>
    </row>
    <row r="73" spans="1:17" ht="12.75">
      <c r="A73" s="23"/>
      <c r="B73" s="12"/>
      <c r="C73" s="76"/>
      <c r="D73" s="76"/>
      <c r="E73" s="83">
        <v>64</v>
      </c>
      <c r="F73" s="79" t="s">
        <v>121</v>
      </c>
      <c r="G73" s="21"/>
      <c r="H73" s="51" t="s">
        <v>122</v>
      </c>
      <c r="I73" s="88"/>
      <c r="J73" s="51" t="s">
        <v>123</v>
      </c>
      <c r="K73" s="88"/>
      <c r="L73" s="51" t="s">
        <v>124</v>
      </c>
      <c r="M73" s="85"/>
      <c r="N73" s="51" t="s">
        <v>125</v>
      </c>
      <c r="O73" s="88"/>
      <c r="P73" s="51" t="s">
        <v>126</v>
      </c>
      <c r="Q73" s="88"/>
    </row>
    <row r="74" spans="1:17" ht="12.75">
      <c r="A74" s="23"/>
      <c r="B74" s="12"/>
      <c r="C74" s="76"/>
      <c r="D74" s="76"/>
      <c r="E74" s="83">
        <v>65</v>
      </c>
      <c r="F74" s="79" t="s">
        <v>121</v>
      </c>
      <c r="G74" s="21"/>
      <c r="H74" s="51" t="s">
        <v>122</v>
      </c>
      <c r="I74" s="88"/>
      <c r="J74" s="51" t="s">
        <v>123</v>
      </c>
      <c r="K74" s="88"/>
      <c r="L74" s="51" t="s">
        <v>124</v>
      </c>
      <c r="M74" s="85"/>
      <c r="N74" s="51" t="s">
        <v>125</v>
      </c>
      <c r="O74" s="88"/>
      <c r="P74" s="51" t="s">
        <v>126</v>
      </c>
      <c r="Q74" s="88"/>
    </row>
    <row r="75" spans="1:17" ht="12.75">
      <c r="A75" s="23"/>
      <c r="B75" s="12"/>
      <c r="C75" s="76"/>
      <c r="D75" s="76"/>
      <c r="E75" s="83">
        <v>66</v>
      </c>
      <c r="F75" s="79" t="s">
        <v>127</v>
      </c>
      <c r="G75" s="21"/>
      <c r="H75" s="51" t="s">
        <v>128</v>
      </c>
      <c r="I75" s="88"/>
      <c r="J75" s="51" t="s">
        <v>129</v>
      </c>
      <c r="K75" s="88"/>
      <c r="L75" s="51" t="s">
        <v>130</v>
      </c>
      <c r="M75" s="85"/>
      <c r="N75" s="51" t="s">
        <v>131</v>
      </c>
      <c r="O75" s="88"/>
      <c r="P75" s="51" t="s">
        <v>132</v>
      </c>
      <c r="Q75" s="88"/>
    </row>
    <row r="76" spans="1:17" ht="12.75">
      <c r="A76" s="23"/>
      <c r="B76" s="12"/>
      <c r="C76" s="76"/>
      <c r="D76" s="76"/>
      <c r="E76" s="83">
        <v>67</v>
      </c>
      <c r="F76" s="79" t="s">
        <v>127</v>
      </c>
      <c r="G76" s="21"/>
      <c r="H76" s="51" t="s">
        <v>128</v>
      </c>
      <c r="I76" s="88"/>
      <c r="J76" s="51" t="s">
        <v>129</v>
      </c>
      <c r="K76" s="88"/>
      <c r="L76" s="51" t="s">
        <v>130</v>
      </c>
      <c r="M76" s="85"/>
      <c r="N76" s="51" t="s">
        <v>131</v>
      </c>
      <c r="O76" s="88"/>
      <c r="P76" s="51" t="s">
        <v>132</v>
      </c>
      <c r="Q76" s="88"/>
    </row>
    <row r="77" spans="1:17" ht="12.75">
      <c r="A77" s="23"/>
      <c r="B77" s="12"/>
      <c r="C77" s="76"/>
      <c r="D77" s="76"/>
      <c r="E77" s="83">
        <v>68</v>
      </c>
      <c r="F77" s="79" t="s">
        <v>127</v>
      </c>
      <c r="G77" s="21"/>
      <c r="H77" s="51" t="s">
        <v>128</v>
      </c>
      <c r="I77" s="88"/>
      <c r="J77" s="51" t="s">
        <v>129</v>
      </c>
      <c r="K77" s="88"/>
      <c r="L77" s="51" t="s">
        <v>130</v>
      </c>
      <c r="M77" s="85"/>
      <c r="N77" s="51" t="s">
        <v>131</v>
      </c>
      <c r="O77" s="88"/>
      <c r="P77" s="51" t="s">
        <v>132</v>
      </c>
      <c r="Q77" s="88"/>
    </row>
    <row r="78" spans="1:17" ht="12.75">
      <c r="A78" s="23"/>
      <c r="B78" s="12"/>
      <c r="C78" s="76"/>
      <c r="D78" s="76"/>
      <c r="E78" s="83">
        <v>69</v>
      </c>
      <c r="F78" s="79" t="s">
        <v>127</v>
      </c>
      <c r="G78" s="21"/>
      <c r="H78" s="51" t="s">
        <v>128</v>
      </c>
      <c r="I78" s="88"/>
      <c r="J78" s="51" t="s">
        <v>129</v>
      </c>
      <c r="K78" s="88"/>
      <c r="L78" s="51" t="s">
        <v>130</v>
      </c>
      <c r="M78" s="85"/>
      <c r="N78" s="51" t="s">
        <v>131</v>
      </c>
      <c r="O78" s="88"/>
      <c r="P78" s="51" t="s">
        <v>132</v>
      </c>
      <c r="Q78" s="88"/>
    </row>
    <row r="79" spans="1:17" ht="12.75">
      <c r="A79" s="23"/>
      <c r="B79" s="12"/>
      <c r="C79" s="76"/>
      <c r="D79" s="76"/>
      <c r="E79" s="83">
        <v>70</v>
      </c>
      <c r="F79" s="79" t="s">
        <v>127</v>
      </c>
      <c r="G79" s="21"/>
      <c r="H79" s="51" t="s">
        <v>128</v>
      </c>
      <c r="I79" s="88"/>
      <c r="J79" s="51" t="s">
        <v>129</v>
      </c>
      <c r="K79" s="88"/>
      <c r="L79" s="51" t="s">
        <v>130</v>
      </c>
      <c r="M79" s="85"/>
      <c r="N79" s="51" t="s">
        <v>131</v>
      </c>
      <c r="O79" s="88"/>
      <c r="P79" s="51" t="s">
        <v>132</v>
      </c>
      <c r="Q79" s="88"/>
    </row>
    <row r="80" spans="1:17" ht="12.75">
      <c r="A80" s="23"/>
      <c r="B80" s="12"/>
      <c r="C80" s="76"/>
      <c r="D80" s="76"/>
      <c r="E80" s="83">
        <v>71</v>
      </c>
      <c r="F80" s="79" t="s">
        <v>127</v>
      </c>
      <c r="G80" s="21"/>
      <c r="H80" s="51" t="s">
        <v>128</v>
      </c>
      <c r="I80" s="88"/>
      <c r="J80" s="51" t="s">
        <v>129</v>
      </c>
      <c r="K80" s="88"/>
      <c r="L80" s="51" t="s">
        <v>130</v>
      </c>
      <c r="M80" s="85"/>
      <c r="N80" s="51" t="s">
        <v>131</v>
      </c>
      <c r="O80" s="88"/>
      <c r="P80" s="51" t="s">
        <v>132</v>
      </c>
      <c r="Q80" s="88"/>
    </row>
    <row r="81" spans="1:17" ht="12.75">
      <c r="A81" s="23"/>
      <c r="B81" s="12"/>
      <c r="C81" s="76"/>
      <c r="D81" s="76"/>
      <c r="E81" s="83">
        <v>72</v>
      </c>
      <c r="F81" s="79" t="s">
        <v>127</v>
      </c>
      <c r="G81" s="21"/>
      <c r="H81" s="51" t="s">
        <v>128</v>
      </c>
      <c r="I81" s="88"/>
      <c r="J81" s="51" t="s">
        <v>129</v>
      </c>
      <c r="K81" s="88"/>
      <c r="L81" s="51" t="s">
        <v>130</v>
      </c>
      <c r="M81" s="85"/>
      <c r="N81" s="51" t="s">
        <v>131</v>
      </c>
      <c r="O81" s="88"/>
      <c r="P81" s="51" t="s">
        <v>132</v>
      </c>
      <c r="Q81" s="88"/>
    </row>
    <row r="82" spans="1:17" ht="12.75">
      <c r="A82" s="23"/>
      <c r="B82" s="12"/>
      <c r="C82" s="76"/>
      <c r="D82" s="76"/>
      <c r="E82" s="83">
        <v>73</v>
      </c>
      <c r="F82" s="79" t="s">
        <v>133</v>
      </c>
      <c r="G82" s="21"/>
      <c r="H82" s="51" t="s">
        <v>134</v>
      </c>
      <c r="I82" s="88"/>
      <c r="J82" s="51" t="s">
        <v>135</v>
      </c>
      <c r="K82" s="88"/>
      <c r="L82" s="51" t="s">
        <v>136</v>
      </c>
      <c r="M82" s="85"/>
      <c r="N82" s="51" t="s">
        <v>137</v>
      </c>
      <c r="O82" s="88"/>
      <c r="P82" s="51" t="s">
        <v>138</v>
      </c>
      <c r="Q82" s="88"/>
    </row>
    <row r="83" spans="1:17" ht="12.75">
      <c r="A83" s="23"/>
      <c r="B83" s="12"/>
      <c r="C83" s="76"/>
      <c r="D83" s="76"/>
      <c r="E83" s="83">
        <v>74</v>
      </c>
      <c r="F83" s="79" t="s">
        <v>133</v>
      </c>
      <c r="G83" s="21"/>
      <c r="H83" s="51" t="s">
        <v>134</v>
      </c>
      <c r="I83" s="88"/>
      <c r="J83" s="51" t="s">
        <v>135</v>
      </c>
      <c r="K83" s="88"/>
      <c r="L83" s="51" t="s">
        <v>136</v>
      </c>
      <c r="M83" s="85"/>
      <c r="N83" s="51" t="s">
        <v>137</v>
      </c>
      <c r="O83" s="88"/>
      <c r="P83" s="51" t="s">
        <v>138</v>
      </c>
      <c r="Q83" s="88"/>
    </row>
    <row r="84" spans="1:17" ht="12.75">
      <c r="A84" s="23"/>
      <c r="B84" s="12"/>
      <c r="C84" s="76"/>
      <c r="D84" s="76"/>
      <c r="E84" s="83">
        <v>75</v>
      </c>
      <c r="F84" s="79" t="s">
        <v>133</v>
      </c>
      <c r="G84" s="21"/>
      <c r="H84" s="51" t="s">
        <v>134</v>
      </c>
      <c r="I84" s="88"/>
      <c r="J84" s="51" t="s">
        <v>135</v>
      </c>
      <c r="K84" s="88"/>
      <c r="L84" s="51" t="s">
        <v>136</v>
      </c>
      <c r="M84" s="85"/>
      <c r="N84" s="51" t="s">
        <v>137</v>
      </c>
      <c r="O84" s="88"/>
      <c r="P84" s="51" t="s">
        <v>138</v>
      </c>
      <c r="Q84" s="88"/>
    </row>
    <row r="85" spans="1:17" ht="12.75">
      <c r="A85" s="23"/>
      <c r="B85" s="12"/>
      <c r="C85" s="76"/>
      <c r="D85" s="76"/>
      <c r="E85" s="83">
        <v>76</v>
      </c>
      <c r="F85" s="79" t="s">
        <v>133</v>
      </c>
      <c r="G85" s="21"/>
      <c r="H85" s="51" t="s">
        <v>134</v>
      </c>
      <c r="I85" s="88"/>
      <c r="J85" s="51" t="s">
        <v>135</v>
      </c>
      <c r="K85" s="88"/>
      <c r="L85" s="51" t="s">
        <v>136</v>
      </c>
      <c r="M85" s="85"/>
      <c r="N85" s="51" t="s">
        <v>137</v>
      </c>
      <c r="O85" s="88"/>
      <c r="P85" s="51" t="s">
        <v>138</v>
      </c>
      <c r="Q85" s="88"/>
    </row>
    <row r="86" spans="1:17" ht="12.75">
      <c r="A86" s="23"/>
      <c r="B86" s="12"/>
      <c r="C86" s="76"/>
      <c r="D86" s="76"/>
      <c r="E86" s="83">
        <v>77</v>
      </c>
      <c r="F86" s="79" t="s">
        <v>133</v>
      </c>
      <c r="G86" s="21"/>
      <c r="H86" s="51" t="s">
        <v>134</v>
      </c>
      <c r="I86" s="88"/>
      <c r="J86" s="51" t="s">
        <v>135</v>
      </c>
      <c r="K86" s="88"/>
      <c r="L86" s="51" t="s">
        <v>136</v>
      </c>
      <c r="M86" s="85"/>
      <c r="N86" s="51" t="s">
        <v>137</v>
      </c>
      <c r="O86" s="88"/>
      <c r="P86" s="51" t="s">
        <v>138</v>
      </c>
      <c r="Q86" s="88"/>
    </row>
    <row r="87" spans="1:17" ht="12.75">
      <c r="A87" s="23"/>
      <c r="B87" s="12"/>
      <c r="C87" s="76"/>
      <c r="D87" s="76"/>
      <c r="E87" s="83">
        <v>78</v>
      </c>
      <c r="F87" s="79" t="s">
        <v>133</v>
      </c>
      <c r="G87" s="21"/>
      <c r="H87" s="51" t="s">
        <v>134</v>
      </c>
      <c r="I87" s="88"/>
      <c r="J87" s="51" t="s">
        <v>135</v>
      </c>
      <c r="K87" s="88"/>
      <c r="L87" s="51" t="s">
        <v>136</v>
      </c>
      <c r="M87" s="85"/>
      <c r="N87" s="51" t="s">
        <v>137</v>
      </c>
      <c r="O87" s="88"/>
      <c r="P87" s="51" t="s">
        <v>138</v>
      </c>
      <c r="Q87" s="88"/>
    </row>
    <row r="88" spans="1:17" ht="12.75">
      <c r="A88" s="23"/>
      <c r="B88" s="12"/>
      <c r="C88" s="76"/>
      <c r="D88" s="76"/>
      <c r="E88" s="83">
        <v>79</v>
      </c>
      <c r="F88" s="79" t="s">
        <v>133</v>
      </c>
      <c r="G88" s="21"/>
      <c r="H88" s="51" t="s">
        <v>134</v>
      </c>
      <c r="I88" s="88"/>
      <c r="J88" s="51" t="s">
        <v>135</v>
      </c>
      <c r="K88" s="88"/>
      <c r="L88" s="51" t="s">
        <v>136</v>
      </c>
      <c r="M88" s="85"/>
      <c r="N88" s="51" t="s">
        <v>137</v>
      </c>
      <c r="O88" s="88"/>
      <c r="P88" s="51" t="s">
        <v>138</v>
      </c>
      <c r="Q88" s="88"/>
    </row>
    <row r="89" spans="1:17" ht="12.75">
      <c r="A89" s="23"/>
      <c r="B89" s="12"/>
      <c r="C89" s="76"/>
      <c r="D89" s="76"/>
      <c r="E89" s="83">
        <v>80</v>
      </c>
      <c r="F89" s="79" t="s">
        <v>139</v>
      </c>
      <c r="G89" s="21"/>
      <c r="H89" s="51" t="s">
        <v>140</v>
      </c>
      <c r="I89" s="88"/>
      <c r="J89" s="51" t="s">
        <v>141</v>
      </c>
      <c r="K89" s="88"/>
      <c r="L89" s="51" t="s">
        <v>142</v>
      </c>
      <c r="M89" s="85"/>
      <c r="N89" s="51" t="s">
        <v>143</v>
      </c>
      <c r="O89" s="88"/>
      <c r="P89" s="51" t="s">
        <v>144</v>
      </c>
      <c r="Q89" s="88"/>
    </row>
    <row r="90" spans="1:17" ht="12.75">
      <c r="A90" s="23"/>
      <c r="B90" s="12"/>
      <c r="C90" s="76"/>
      <c r="D90" s="76"/>
      <c r="E90" s="83">
        <v>81</v>
      </c>
      <c r="F90" s="79" t="s">
        <v>139</v>
      </c>
      <c r="G90" s="21"/>
      <c r="H90" s="51" t="s">
        <v>140</v>
      </c>
      <c r="I90" s="88"/>
      <c r="J90" s="51" t="s">
        <v>141</v>
      </c>
      <c r="K90" s="88"/>
      <c r="L90" s="51" t="s">
        <v>142</v>
      </c>
      <c r="M90" s="85"/>
      <c r="N90" s="51" t="s">
        <v>143</v>
      </c>
      <c r="O90" s="88"/>
      <c r="P90" s="51" t="s">
        <v>144</v>
      </c>
      <c r="Q90" s="88"/>
    </row>
    <row r="91" spans="1:17" ht="12.75">
      <c r="A91" s="23"/>
      <c r="B91" s="12"/>
      <c r="C91" s="76"/>
      <c r="D91" s="76"/>
      <c r="E91" s="83">
        <v>82</v>
      </c>
      <c r="F91" s="79" t="s">
        <v>139</v>
      </c>
      <c r="G91" s="21"/>
      <c r="H91" s="51" t="s">
        <v>140</v>
      </c>
      <c r="I91" s="88"/>
      <c r="J91" s="51" t="s">
        <v>141</v>
      </c>
      <c r="K91" s="88"/>
      <c r="L91" s="51" t="s">
        <v>142</v>
      </c>
      <c r="M91" s="85"/>
      <c r="N91" s="51" t="s">
        <v>143</v>
      </c>
      <c r="O91" s="88"/>
      <c r="P91" s="51" t="s">
        <v>144</v>
      </c>
      <c r="Q91" s="88"/>
    </row>
    <row r="92" spans="1:17" ht="12.75">
      <c r="A92" s="23"/>
      <c r="B92" s="12"/>
      <c r="C92" s="76"/>
      <c r="D92" s="76"/>
      <c r="E92" s="83">
        <v>83</v>
      </c>
      <c r="F92" s="79" t="s">
        <v>139</v>
      </c>
      <c r="G92" s="21"/>
      <c r="H92" s="51" t="s">
        <v>140</v>
      </c>
      <c r="I92" s="88"/>
      <c r="J92" s="51" t="s">
        <v>141</v>
      </c>
      <c r="K92" s="88"/>
      <c r="L92" s="51" t="s">
        <v>142</v>
      </c>
      <c r="M92" s="85"/>
      <c r="N92" s="51" t="s">
        <v>143</v>
      </c>
      <c r="O92" s="88"/>
      <c r="P92" s="51" t="s">
        <v>144</v>
      </c>
      <c r="Q92" s="88"/>
    </row>
    <row r="93" spans="1:17" ht="12.75">
      <c r="A93" s="23"/>
      <c r="B93" s="12"/>
      <c r="C93" s="76"/>
      <c r="D93" s="76"/>
      <c r="E93" s="83">
        <v>84</v>
      </c>
      <c r="F93" s="79" t="s">
        <v>139</v>
      </c>
      <c r="G93" s="21"/>
      <c r="H93" s="51" t="s">
        <v>140</v>
      </c>
      <c r="I93" s="88"/>
      <c r="J93" s="51" t="s">
        <v>141</v>
      </c>
      <c r="K93" s="88"/>
      <c r="L93" s="51" t="s">
        <v>142</v>
      </c>
      <c r="M93" s="85"/>
      <c r="N93" s="51" t="s">
        <v>143</v>
      </c>
      <c r="O93" s="88"/>
      <c r="P93" s="51" t="s">
        <v>144</v>
      </c>
      <c r="Q93" s="88"/>
    </row>
    <row r="94" spans="1:17" ht="12.75">
      <c r="A94" s="23"/>
      <c r="B94" s="12"/>
      <c r="C94" s="76"/>
      <c r="D94" s="76"/>
      <c r="E94" s="83">
        <v>85</v>
      </c>
      <c r="F94" s="79" t="s">
        <v>139</v>
      </c>
      <c r="G94" s="21"/>
      <c r="H94" s="51" t="s">
        <v>140</v>
      </c>
      <c r="I94" s="88"/>
      <c r="J94" s="51" t="s">
        <v>141</v>
      </c>
      <c r="K94" s="88"/>
      <c r="L94" s="51" t="s">
        <v>142</v>
      </c>
      <c r="M94" s="85"/>
      <c r="N94" s="51" t="s">
        <v>143</v>
      </c>
      <c r="O94" s="88"/>
      <c r="P94" s="51" t="s">
        <v>144</v>
      </c>
      <c r="Q94" s="88"/>
    </row>
    <row r="95" spans="1:17" ht="12.75">
      <c r="A95" s="23"/>
      <c r="B95" s="12"/>
      <c r="C95" s="76"/>
      <c r="D95" s="76"/>
      <c r="E95" s="83">
        <v>86</v>
      </c>
      <c r="F95" s="79" t="s">
        <v>139</v>
      </c>
      <c r="G95" s="21"/>
      <c r="H95" s="51" t="s">
        <v>140</v>
      </c>
      <c r="I95" s="88"/>
      <c r="J95" s="51" t="s">
        <v>141</v>
      </c>
      <c r="K95" s="88"/>
      <c r="L95" s="51" t="s">
        <v>142</v>
      </c>
      <c r="M95" s="85"/>
      <c r="N95" s="51" t="s">
        <v>143</v>
      </c>
      <c r="O95" s="88"/>
      <c r="P95" s="51" t="s">
        <v>144</v>
      </c>
      <c r="Q95" s="88"/>
    </row>
    <row r="96" spans="1:17" ht="12.75">
      <c r="A96" s="23"/>
      <c r="B96" s="12"/>
      <c r="C96" s="76"/>
      <c r="D96" s="76"/>
      <c r="E96" s="83">
        <v>87</v>
      </c>
      <c r="F96" s="79" t="s">
        <v>145</v>
      </c>
      <c r="G96" s="21"/>
      <c r="H96" s="51" t="s">
        <v>146</v>
      </c>
      <c r="I96" s="88"/>
      <c r="J96" s="51" t="s">
        <v>147</v>
      </c>
      <c r="K96" s="88"/>
      <c r="L96" s="51" t="s">
        <v>148</v>
      </c>
      <c r="M96" s="85"/>
      <c r="N96" s="51" t="s">
        <v>149</v>
      </c>
      <c r="O96" s="88"/>
      <c r="P96" s="51" t="s">
        <v>150</v>
      </c>
      <c r="Q96" s="88"/>
    </row>
    <row r="97" spans="1:17" ht="12.75">
      <c r="A97" s="23"/>
      <c r="B97" s="12"/>
      <c r="C97" s="76"/>
      <c r="D97" s="76"/>
      <c r="E97" s="83">
        <v>88</v>
      </c>
      <c r="F97" s="79" t="s">
        <v>145</v>
      </c>
      <c r="G97" s="21"/>
      <c r="H97" s="51" t="s">
        <v>146</v>
      </c>
      <c r="I97" s="88"/>
      <c r="J97" s="51" t="s">
        <v>147</v>
      </c>
      <c r="K97" s="88"/>
      <c r="L97" s="51" t="s">
        <v>148</v>
      </c>
      <c r="M97" s="85"/>
      <c r="N97" s="51" t="s">
        <v>149</v>
      </c>
      <c r="O97" s="88"/>
      <c r="P97" s="51" t="s">
        <v>150</v>
      </c>
      <c r="Q97" s="88"/>
    </row>
    <row r="98" spans="1:17" ht="12.75">
      <c r="A98" s="23"/>
      <c r="B98" s="12"/>
      <c r="C98" s="76"/>
      <c r="D98" s="76"/>
      <c r="E98" s="83">
        <v>89</v>
      </c>
      <c r="F98" s="79" t="s">
        <v>145</v>
      </c>
      <c r="G98" s="21"/>
      <c r="H98" s="51" t="s">
        <v>146</v>
      </c>
      <c r="I98" s="88"/>
      <c r="J98" s="51" t="s">
        <v>147</v>
      </c>
      <c r="K98" s="88"/>
      <c r="L98" s="51" t="s">
        <v>148</v>
      </c>
      <c r="M98" s="85"/>
      <c r="N98" s="51" t="s">
        <v>149</v>
      </c>
      <c r="O98" s="88"/>
      <c r="P98" s="51" t="s">
        <v>150</v>
      </c>
      <c r="Q98" s="88"/>
    </row>
    <row r="99" spans="1:17" ht="12.75">
      <c r="A99" s="23"/>
      <c r="B99" s="12"/>
      <c r="C99" s="76"/>
      <c r="D99" s="76"/>
      <c r="E99" s="83">
        <v>90</v>
      </c>
      <c r="F99" s="79" t="s">
        <v>145</v>
      </c>
      <c r="G99" s="21"/>
      <c r="H99" s="51" t="s">
        <v>146</v>
      </c>
      <c r="I99" s="88"/>
      <c r="J99" s="51" t="s">
        <v>147</v>
      </c>
      <c r="K99" s="88"/>
      <c r="L99" s="51" t="s">
        <v>148</v>
      </c>
      <c r="M99" s="85"/>
      <c r="N99" s="51" t="s">
        <v>149</v>
      </c>
      <c r="O99" s="88"/>
      <c r="P99" s="51" t="s">
        <v>150</v>
      </c>
      <c r="Q99" s="88"/>
    </row>
    <row r="100" spans="1:17" ht="12.75">
      <c r="A100" s="23"/>
      <c r="B100" s="12"/>
      <c r="C100" s="76"/>
      <c r="D100" s="76"/>
      <c r="E100" s="83">
        <v>91</v>
      </c>
      <c r="F100" s="79" t="s">
        <v>145</v>
      </c>
      <c r="G100" s="21"/>
      <c r="H100" s="51" t="s">
        <v>146</v>
      </c>
      <c r="I100" s="88"/>
      <c r="J100" s="51" t="s">
        <v>147</v>
      </c>
      <c r="K100" s="88"/>
      <c r="L100" s="51" t="s">
        <v>148</v>
      </c>
      <c r="M100" s="85"/>
      <c r="N100" s="51" t="s">
        <v>149</v>
      </c>
      <c r="O100" s="88"/>
      <c r="P100" s="51" t="s">
        <v>150</v>
      </c>
      <c r="Q100" s="88"/>
    </row>
    <row r="101" spans="1:17" ht="12.75">
      <c r="A101" s="23"/>
      <c r="B101" s="12"/>
      <c r="C101" s="76"/>
      <c r="D101" s="76"/>
      <c r="E101" s="83">
        <v>92</v>
      </c>
      <c r="F101" s="79" t="s">
        <v>145</v>
      </c>
      <c r="G101" s="21"/>
      <c r="H101" s="51" t="s">
        <v>146</v>
      </c>
      <c r="I101" s="88"/>
      <c r="J101" s="51" t="s">
        <v>147</v>
      </c>
      <c r="K101" s="88"/>
      <c r="L101" s="51" t="s">
        <v>148</v>
      </c>
      <c r="M101" s="85"/>
      <c r="N101" s="51" t="s">
        <v>149</v>
      </c>
      <c r="O101" s="88"/>
      <c r="P101" s="51" t="s">
        <v>150</v>
      </c>
      <c r="Q101" s="88"/>
    </row>
    <row r="102" spans="1:17" ht="12.75">
      <c r="A102" s="23"/>
      <c r="B102" s="12"/>
      <c r="C102" s="76"/>
      <c r="D102" s="76"/>
      <c r="E102" s="83">
        <v>93</v>
      </c>
      <c r="F102" s="79" t="s">
        <v>145</v>
      </c>
      <c r="G102" s="21"/>
      <c r="H102" s="51" t="s">
        <v>146</v>
      </c>
      <c r="I102" s="88"/>
      <c r="J102" s="51" t="s">
        <v>147</v>
      </c>
      <c r="K102" s="88"/>
      <c r="L102" s="51" t="s">
        <v>148</v>
      </c>
      <c r="M102" s="85"/>
      <c r="N102" s="51" t="s">
        <v>149</v>
      </c>
      <c r="O102" s="88"/>
      <c r="P102" s="51" t="s">
        <v>150</v>
      </c>
      <c r="Q102" s="88"/>
    </row>
    <row r="103" spans="1:17" ht="13.5">
      <c r="A103" s="24" t="s">
        <v>151</v>
      </c>
      <c r="B103" s="25"/>
      <c r="C103" s="77"/>
      <c r="D103" s="77"/>
      <c r="E103" s="83">
        <v>94</v>
      </c>
      <c r="F103" s="79" t="s">
        <v>152</v>
      </c>
      <c r="G103" s="21"/>
      <c r="H103" s="51" t="s">
        <v>153</v>
      </c>
      <c r="I103" s="88"/>
      <c r="J103" s="51" t="s">
        <v>154</v>
      </c>
      <c r="K103" s="88"/>
      <c r="L103" s="51" t="s">
        <v>155</v>
      </c>
      <c r="M103" s="85"/>
      <c r="N103" s="51" t="s">
        <v>156</v>
      </c>
      <c r="O103" s="88"/>
      <c r="P103" s="51" t="s">
        <v>157</v>
      </c>
      <c r="Q103" s="88"/>
    </row>
    <row r="104" spans="1:17" ht="12" customHeight="1">
      <c r="A104" s="26"/>
      <c r="B104" s="27"/>
      <c r="C104" s="27"/>
      <c r="D104" s="27"/>
      <c r="E104" s="83">
        <v>95</v>
      </c>
      <c r="F104" s="79" t="s">
        <v>152</v>
      </c>
      <c r="G104" s="21"/>
      <c r="H104" s="51" t="s">
        <v>153</v>
      </c>
      <c r="I104" s="88"/>
      <c r="J104" s="51" t="s">
        <v>154</v>
      </c>
      <c r="K104" s="88"/>
      <c r="L104" s="51" t="s">
        <v>155</v>
      </c>
      <c r="M104" s="85"/>
      <c r="N104" s="51" t="s">
        <v>156</v>
      </c>
      <c r="O104" s="88"/>
      <c r="P104" s="51" t="s">
        <v>157</v>
      </c>
      <c r="Q104" s="88"/>
    </row>
    <row r="105" spans="1:17" ht="12" customHeight="1">
      <c r="A105" s="26"/>
      <c r="B105" s="27"/>
      <c r="C105" s="27"/>
      <c r="D105" s="27"/>
      <c r="E105" s="83">
        <v>96</v>
      </c>
      <c r="F105" s="79" t="s">
        <v>152</v>
      </c>
      <c r="G105" s="21"/>
      <c r="H105" s="51" t="s">
        <v>153</v>
      </c>
      <c r="I105" s="88"/>
      <c r="J105" s="51" t="s">
        <v>154</v>
      </c>
      <c r="K105" s="88"/>
      <c r="L105" s="51" t="s">
        <v>155</v>
      </c>
      <c r="M105" s="85"/>
      <c r="N105" s="51" t="s">
        <v>156</v>
      </c>
      <c r="O105" s="88"/>
      <c r="P105" s="51" t="s">
        <v>157</v>
      </c>
      <c r="Q105" s="88"/>
    </row>
    <row r="106" spans="1:17" ht="12" customHeight="1">
      <c r="A106" s="26"/>
      <c r="B106" s="27"/>
      <c r="C106" s="27"/>
      <c r="D106" s="27"/>
      <c r="E106" s="83">
        <v>97</v>
      </c>
      <c r="F106" s="79" t="s">
        <v>152</v>
      </c>
      <c r="G106" s="21"/>
      <c r="H106" s="51" t="s">
        <v>153</v>
      </c>
      <c r="I106" s="88"/>
      <c r="J106" s="51" t="s">
        <v>154</v>
      </c>
      <c r="K106" s="88"/>
      <c r="L106" s="51" t="s">
        <v>155</v>
      </c>
      <c r="M106" s="85"/>
      <c r="N106" s="51" t="s">
        <v>156</v>
      </c>
      <c r="O106" s="88"/>
      <c r="P106" s="51" t="s">
        <v>157</v>
      </c>
      <c r="Q106" s="88"/>
    </row>
    <row r="107" spans="1:17" ht="12" customHeight="1">
      <c r="A107" s="26"/>
      <c r="B107" s="27"/>
      <c r="C107" s="27"/>
      <c r="D107" s="27"/>
      <c r="E107" s="83">
        <v>98</v>
      </c>
      <c r="F107" s="79" t="s">
        <v>152</v>
      </c>
      <c r="G107" s="21"/>
      <c r="H107" s="51" t="s">
        <v>153</v>
      </c>
      <c r="I107" s="88"/>
      <c r="J107" s="51" t="s">
        <v>154</v>
      </c>
      <c r="K107" s="88"/>
      <c r="L107" s="51" t="s">
        <v>155</v>
      </c>
      <c r="M107" s="85"/>
      <c r="N107" s="51" t="s">
        <v>156</v>
      </c>
      <c r="O107" s="88"/>
      <c r="P107" s="51" t="s">
        <v>157</v>
      </c>
      <c r="Q107" s="88"/>
    </row>
    <row r="108" spans="1:17" ht="12" customHeight="1">
      <c r="A108" s="26"/>
      <c r="B108" s="27"/>
      <c r="C108" s="27"/>
      <c r="D108" s="27"/>
      <c r="E108" s="83">
        <v>99</v>
      </c>
      <c r="F108" s="79" t="s">
        <v>152</v>
      </c>
      <c r="G108" s="21"/>
      <c r="H108" s="51" t="s">
        <v>153</v>
      </c>
      <c r="I108" s="88"/>
      <c r="J108" s="51" t="s">
        <v>154</v>
      </c>
      <c r="K108" s="88"/>
      <c r="L108" s="51" t="s">
        <v>155</v>
      </c>
      <c r="M108" s="85"/>
      <c r="N108" s="51" t="s">
        <v>156</v>
      </c>
      <c r="O108" s="88"/>
      <c r="P108" s="51" t="s">
        <v>157</v>
      </c>
      <c r="Q108" s="88"/>
    </row>
    <row r="109" spans="1:17" ht="12" customHeight="1">
      <c r="A109" s="26"/>
      <c r="B109" s="27"/>
      <c r="C109" s="27"/>
      <c r="D109" s="166">
        <v>0</v>
      </c>
      <c r="E109" s="83">
        <v>0</v>
      </c>
      <c r="F109" s="79" t="s">
        <v>152</v>
      </c>
      <c r="G109" s="21"/>
      <c r="H109" s="51" t="s">
        <v>153</v>
      </c>
      <c r="I109" s="88"/>
      <c r="J109" s="51" t="s">
        <v>154</v>
      </c>
      <c r="K109" s="88"/>
      <c r="L109" s="51" t="s">
        <v>155</v>
      </c>
      <c r="M109" s="85"/>
      <c r="N109" s="51" t="s">
        <v>156</v>
      </c>
      <c r="O109" s="88"/>
      <c r="P109" s="51" t="s">
        <v>157</v>
      </c>
      <c r="Q109" s="88"/>
    </row>
    <row r="110" spans="1:17" ht="12" customHeight="1">
      <c r="A110" s="26"/>
      <c r="B110" s="27"/>
      <c r="C110" s="27"/>
      <c r="D110" s="27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" customHeight="1">
      <c r="A111" s="26"/>
      <c r="B111" s="27"/>
      <c r="C111" s="27"/>
      <c r="D111" s="27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" customHeight="1">
      <c r="A112" s="26"/>
      <c r="B112" s="27"/>
      <c r="C112" s="27"/>
      <c r="D112" s="2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8" ht="24" thickBot="1">
      <c r="A113" s="26"/>
      <c r="B113" s="27"/>
      <c r="C113" s="27"/>
      <c r="D113" s="27"/>
      <c r="E113" s="246" t="s">
        <v>158</v>
      </c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</row>
    <row r="114" spans="5:17" ht="5.25" customHeight="1">
      <c r="E114" s="29"/>
      <c r="F114" s="29"/>
      <c r="G114" s="29"/>
      <c r="Q114" s="30"/>
    </row>
    <row r="115" spans="1:18" ht="12.75">
      <c r="A115" s="31"/>
      <c r="B115" s="32" t="s">
        <v>159</v>
      </c>
      <c r="C115" s="33"/>
      <c r="D115" s="33"/>
      <c r="E115" s="33"/>
      <c r="F115" s="33"/>
      <c r="G115" s="33"/>
      <c r="H115" s="247" t="s">
        <v>160</v>
      </c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</row>
    <row r="116" spans="1:18" ht="12.75">
      <c r="A116" s="10"/>
      <c r="B116" s="34"/>
      <c r="C116" s="78"/>
      <c r="D116" s="78"/>
      <c r="E116" s="188"/>
      <c r="F116" s="189"/>
      <c r="G116" s="190"/>
      <c r="H116" s="191" t="s">
        <v>66</v>
      </c>
      <c r="I116" s="235"/>
      <c r="J116" s="188" t="s">
        <v>67</v>
      </c>
      <c r="K116" s="235"/>
      <c r="L116" s="188" t="s">
        <v>68</v>
      </c>
      <c r="M116" s="235"/>
      <c r="N116" s="188" t="s">
        <v>69</v>
      </c>
      <c r="O116" s="235"/>
      <c r="P116" s="248" t="s">
        <v>70</v>
      </c>
      <c r="Q116" s="249"/>
      <c r="R116" s="250"/>
    </row>
    <row r="117" spans="1:18" ht="12.75">
      <c r="A117" s="10"/>
      <c r="B117" s="35"/>
      <c r="C117" s="37"/>
      <c r="D117" s="37"/>
      <c r="E117" s="251" t="s">
        <v>17</v>
      </c>
      <c r="F117" s="240"/>
      <c r="G117" s="237"/>
      <c r="H117" s="236" t="s">
        <v>18</v>
      </c>
      <c r="I117" s="237"/>
      <c r="J117" s="236" t="s">
        <v>71</v>
      </c>
      <c r="K117" s="237"/>
      <c r="L117" s="236" t="s">
        <v>161</v>
      </c>
      <c r="M117" s="237"/>
      <c r="N117" s="238" t="s">
        <v>73</v>
      </c>
      <c r="O117" s="239"/>
      <c r="P117" s="236" t="s">
        <v>162</v>
      </c>
      <c r="Q117" s="240"/>
      <c r="R117" s="241"/>
    </row>
    <row r="118" spans="1:17" ht="12.75">
      <c r="A118" s="36"/>
      <c r="B118" s="37"/>
      <c r="C118" s="37"/>
      <c r="D118" s="37"/>
      <c r="E118" s="3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8" ht="12.75" customHeight="1">
      <c r="A119" s="15" t="s">
        <v>163</v>
      </c>
      <c r="B119" s="37"/>
      <c r="C119" s="37"/>
      <c r="D119" s="37"/>
      <c r="E119" s="223" t="s">
        <v>4</v>
      </c>
      <c r="F119" s="223" t="s">
        <v>19</v>
      </c>
      <c r="G119" s="223" t="s">
        <v>20</v>
      </c>
      <c r="H119" s="223" t="s">
        <v>21</v>
      </c>
      <c r="I119" s="223" t="s">
        <v>22</v>
      </c>
      <c r="J119" s="223" t="s">
        <v>23</v>
      </c>
      <c r="K119" s="223" t="s">
        <v>24</v>
      </c>
      <c r="L119" s="223" t="s">
        <v>25</v>
      </c>
      <c r="M119" s="223" t="s">
        <v>26</v>
      </c>
      <c r="N119" s="223" t="s">
        <v>27</v>
      </c>
      <c r="O119" s="223" t="s">
        <v>28</v>
      </c>
      <c r="P119" s="225" t="s">
        <v>29</v>
      </c>
      <c r="Q119" s="226"/>
      <c r="R119" s="223" t="s">
        <v>17</v>
      </c>
    </row>
    <row r="120" spans="1:18" ht="12" customHeight="1" thickBot="1">
      <c r="A120" s="15"/>
      <c r="B120" s="37"/>
      <c r="C120" s="37"/>
      <c r="D120" s="37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39" t="s">
        <v>30</v>
      </c>
      <c r="Q120" s="39" t="s">
        <v>31</v>
      </c>
      <c r="R120" s="224"/>
    </row>
    <row r="121" spans="1:18" ht="15.75">
      <c r="A121" s="15"/>
      <c r="B121" s="37"/>
      <c r="C121" s="37"/>
      <c r="D121" s="37"/>
      <c r="E121" s="82">
        <v>1</v>
      </c>
      <c r="F121" s="17" t="s">
        <v>164</v>
      </c>
      <c r="G121" s="17" t="s">
        <v>165</v>
      </c>
      <c r="H121" s="17" t="s">
        <v>166</v>
      </c>
      <c r="I121" s="17" t="s">
        <v>167</v>
      </c>
      <c r="J121" s="17" t="s">
        <v>168</v>
      </c>
      <c r="K121" s="17" t="s">
        <v>169</v>
      </c>
      <c r="L121" s="17" t="s">
        <v>170</v>
      </c>
      <c r="M121" s="17" t="s">
        <v>171</v>
      </c>
      <c r="N121" s="17" t="s">
        <v>172</v>
      </c>
      <c r="O121" s="17" t="s">
        <v>173</v>
      </c>
      <c r="P121" s="82">
        <v>1</v>
      </c>
      <c r="Q121" s="17" t="s">
        <v>174</v>
      </c>
      <c r="R121" s="17" t="s">
        <v>32</v>
      </c>
    </row>
    <row r="122" spans="1:18" ht="15.75">
      <c r="A122" s="15"/>
      <c r="B122" s="37"/>
      <c r="C122" s="37"/>
      <c r="D122" s="37"/>
      <c r="E122" s="82">
        <v>2</v>
      </c>
      <c r="F122" s="17" t="s">
        <v>164</v>
      </c>
      <c r="G122" s="17" t="s">
        <v>165</v>
      </c>
      <c r="H122" s="17" t="s">
        <v>166</v>
      </c>
      <c r="I122" s="17" t="s">
        <v>167</v>
      </c>
      <c r="J122" s="17" t="s">
        <v>168</v>
      </c>
      <c r="K122" s="17" t="s">
        <v>169</v>
      </c>
      <c r="L122" s="17" t="s">
        <v>170</v>
      </c>
      <c r="M122" s="17" t="s">
        <v>171</v>
      </c>
      <c r="N122" s="17" t="s">
        <v>172</v>
      </c>
      <c r="O122" s="17" t="s">
        <v>173</v>
      </c>
      <c r="P122" s="82">
        <v>1</v>
      </c>
      <c r="Q122" s="17" t="s">
        <v>174</v>
      </c>
      <c r="R122" s="17" t="s">
        <v>32</v>
      </c>
    </row>
    <row r="123" spans="1:18" ht="15.75">
      <c r="A123" s="15"/>
      <c r="B123" s="37"/>
      <c r="C123" s="37"/>
      <c r="D123" s="37"/>
      <c r="E123" s="82">
        <v>3</v>
      </c>
      <c r="F123" s="17" t="s">
        <v>164</v>
      </c>
      <c r="G123" s="17" t="s">
        <v>165</v>
      </c>
      <c r="H123" s="17" t="s">
        <v>166</v>
      </c>
      <c r="I123" s="17" t="s">
        <v>167</v>
      </c>
      <c r="J123" s="17" t="s">
        <v>168</v>
      </c>
      <c r="K123" s="17" t="s">
        <v>169</v>
      </c>
      <c r="L123" s="17" t="s">
        <v>170</v>
      </c>
      <c r="M123" s="17" t="s">
        <v>171</v>
      </c>
      <c r="N123" s="17" t="s">
        <v>172</v>
      </c>
      <c r="O123" s="17" t="s">
        <v>173</v>
      </c>
      <c r="P123" s="82">
        <v>1</v>
      </c>
      <c r="Q123" s="17" t="s">
        <v>174</v>
      </c>
      <c r="R123" s="17" t="s">
        <v>32</v>
      </c>
    </row>
    <row r="124" spans="1:18" ht="15.75">
      <c r="A124" s="15"/>
      <c r="B124" s="37"/>
      <c r="C124" s="37"/>
      <c r="D124" s="37"/>
      <c r="E124" s="82">
        <v>4</v>
      </c>
      <c r="F124" s="17" t="s">
        <v>164</v>
      </c>
      <c r="G124" s="17" t="s">
        <v>165</v>
      </c>
      <c r="H124" s="17" t="s">
        <v>166</v>
      </c>
      <c r="I124" s="17" t="s">
        <v>167</v>
      </c>
      <c r="J124" s="17" t="s">
        <v>168</v>
      </c>
      <c r="K124" s="17" t="s">
        <v>169</v>
      </c>
      <c r="L124" s="17" t="s">
        <v>170</v>
      </c>
      <c r="M124" s="17" t="s">
        <v>171</v>
      </c>
      <c r="N124" s="17" t="s">
        <v>172</v>
      </c>
      <c r="O124" s="17" t="s">
        <v>173</v>
      </c>
      <c r="P124" s="82">
        <v>1</v>
      </c>
      <c r="Q124" s="17" t="s">
        <v>174</v>
      </c>
      <c r="R124" s="17" t="s">
        <v>32</v>
      </c>
    </row>
    <row r="125" spans="1:18" ht="15.75">
      <c r="A125" s="15"/>
      <c r="B125" s="37"/>
      <c r="C125" s="37"/>
      <c r="D125" s="37"/>
      <c r="E125" s="82">
        <v>5</v>
      </c>
      <c r="F125" s="17" t="s">
        <v>164</v>
      </c>
      <c r="G125" s="17" t="s">
        <v>165</v>
      </c>
      <c r="H125" s="17" t="s">
        <v>166</v>
      </c>
      <c r="I125" s="17" t="s">
        <v>167</v>
      </c>
      <c r="J125" s="17" t="s">
        <v>168</v>
      </c>
      <c r="K125" s="17" t="s">
        <v>169</v>
      </c>
      <c r="L125" s="17" t="s">
        <v>170</v>
      </c>
      <c r="M125" s="17" t="s">
        <v>171</v>
      </c>
      <c r="N125" s="17" t="s">
        <v>172</v>
      </c>
      <c r="O125" s="17" t="s">
        <v>173</v>
      </c>
      <c r="P125" s="82">
        <v>1</v>
      </c>
      <c r="Q125" s="17" t="s">
        <v>174</v>
      </c>
      <c r="R125" s="17" t="s">
        <v>32</v>
      </c>
    </row>
    <row r="126" spans="1:18" ht="15.75">
      <c r="A126" s="15"/>
      <c r="B126" s="37"/>
      <c r="C126" s="37"/>
      <c r="D126" s="37"/>
      <c r="E126" s="82">
        <v>6</v>
      </c>
      <c r="F126" s="17" t="s">
        <v>164</v>
      </c>
      <c r="G126" s="17" t="s">
        <v>165</v>
      </c>
      <c r="H126" s="17" t="s">
        <v>166</v>
      </c>
      <c r="I126" s="17" t="s">
        <v>167</v>
      </c>
      <c r="J126" s="17" t="s">
        <v>168</v>
      </c>
      <c r="K126" s="17" t="s">
        <v>169</v>
      </c>
      <c r="L126" s="17" t="s">
        <v>170</v>
      </c>
      <c r="M126" s="17" t="s">
        <v>171</v>
      </c>
      <c r="N126" s="17" t="s">
        <v>172</v>
      </c>
      <c r="O126" s="17" t="s">
        <v>173</v>
      </c>
      <c r="P126" s="82">
        <v>1</v>
      </c>
      <c r="Q126" s="17" t="s">
        <v>174</v>
      </c>
      <c r="R126" s="17" t="s">
        <v>32</v>
      </c>
    </row>
    <row r="127" spans="1:18" ht="15.75">
      <c r="A127" s="15"/>
      <c r="B127" s="37"/>
      <c r="C127" s="37"/>
      <c r="D127" s="37"/>
      <c r="E127" s="83">
        <v>7</v>
      </c>
      <c r="F127" s="19" t="s">
        <v>175</v>
      </c>
      <c r="G127" s="19" t="s">
        <v>176</v>
      </c>
      <c r="H127" s="19" t="s">
        <v>177</v>
      </c>
      <c r="I127" s="19" t="s">
        <v>178</v>
      </c>
      <c r="J127" s="19" t="s">
        <v>179</v>
      </c>
      <c r="K127" s="19" t="s">
        <v>180</v>
      </c>
      <c r="L127" s="19" t="s">
        <v>181</v>
      </c>
      <c r="M127" s="19" t="s">
        <v>182</v>
      </c>
      <c r="N127" s="19" t="s">
        <v>183</v>
      </c>
      <c r="O127" s="19" t="s">
        <v>184</v>
      </c>
      <c r="P127" s="83">
        <v>2</v>
      </c>
      <c r="Q127" s="19" t="s">
        <v>185</v>
      </c>
      <c r="R127" s="19" t="s">
        <v>186</v>
      </c>
    </row>
    <row r="128" spans="1:18" ht="15.75">
      <c r="A128" s="15"/>
      <c r="B128" s="37"/>
      <c r="C128" s="37"/>
      <c r="D128" s="37"/>
      <c r="E128" s="83">
        <v>8</v>
      </c>
      <c r="F128" s="19" t="s">
        <v>175</v>
      </c>
      <c r="G128" s="19" t="s">
        <v>176</v>
      </c>
      <c r="H128" s="19" t="s">
        <v>177</v>
      </c>
      <c r="I128" s="19" t="s">
        <v>178</v>
      </c>
      <c r="J128" s="19" t="s">
        <v>179</v>
      </c>
      <c r="K128" s="19" t="s">
        <v>180</v>
      </c>
      <c r="L128" s="19" t="s">
        <v>181</v>
      </c>
      <c r="M128" s="19" t="s">
        <v>182</v>
      </c>
      <c r="N128" s="19" t="s">
        <v>183</v>
      </c>
      <c r="O128" s="19" t="s">
        <v>184</v>
      </c>
      <c r="P128" s="83">
        <v>2</v>
      </c>
      <c r="Q128" s="19" t="s">
        <v>185</v>
      </c>
      <c r="R128" s="19" t="s">
        <v>186</v>
      </c>
    </row>
    <row r="129" spans="1:18" ht="15.75">
      <c r="A129" s="15"/>
      <c r="B129" s="37"/>
      <c r="C129" s="37"/>
      <c r="D129" s="37"/>
      <c r="E129" s="83">
        <v>9</v>
      </c>
      <c r="F129" s="19" t="s">
        <v>175</v>
      </c>
      <c r="G129" s="19" t="s">
        <v>176</v>
      </c>
      <c r="H129" s="19" t="s">
        <v>177</v>
      </c>
      <c r="I129" s="19" t="s">
        <v>178</v>
      </c>
      <c r="J129" s="19" t="s">
        <v>179</v>
      </c>
      <c r="K129" s="19" t="s">
        <v>180</v>
      </c>
      <c r="L129" s="19" t="s">
        <v>181</v>
      </c>
      <c r="M129" s="19" t="s">
        <v>182</v>
      </c>
      <c r="N129" s="19" t="s">
        <v>183</v>
      </c>
      <c r="O129" s="19" t="s">
        <v>184</v>
      </c>
      <c r="P129" s="83">
        <v>2</v>
      </c>
      <c r="Q129" s="19" t="s">
        <v>185</v>
      </c>
      <c r="R129" s="19" t="s">
        <v>186</v>
      </c>
    </row>
    <row r="130" spans="1:18" ht="15.75">
      <c r="A130" s="15"/>
      <c r="B130" s="37"/>
      <c r="C130" s="37"/>
      <c r="D130" s="37"/>
      <c r="E130" s="83">
        <v>10</v>
      </c>
      <c r="F130" s="19" t="s">
        <v>175</v>
      </c>
      <c r="G130" s="19" t="s">
        <v>176</v>
      </c>
      <c r="H130" s="19" t="s">
        <v>177</v>
      </c>
      <c r="I130" s="19" t="s">
        <v>178</v>
      </c>
      <c r="J130" s="19" t="s">
        <v>179</v>
      </c>
      <c r="K130" s="19" t="s">
        <v>180</v>
      </c>
      <c r="L130" s="19" t="s">
        <v>181</v>
      </c>
      <c r="M130" s="19" t="s">
        <v>182</v>
      </c>
      <c r="N130" s="19" t="s">
        <v>183</v>
      </c>
      <c r="O130" s="19" t="s">
        <v>184</v>
      </c>
      <c r="P130" s="83">
        <v>2</v>
      </c>
      <c r="Q130" s="19" t="s">
        <v>185</v>
      </c>
      <c r="R130" s="19" t="s">
        <v>186</v>
      </c>
    </row>
    <row r="131" spans="1:18" ht="15.75">
      <c r="A131" s="15"/>
      <c r="B131" s="37"/>
      <c r="C131" s="37"/>
      <c r="D131" s="37"/>
      <c r="E131" s="83">
        <v>11</v>
      </c>
      <c r="F131" s="19" t="s">
        <v>175</v>
      </c>
      <c r="G131" s="19" t="s">
        <v>176</v>
      </c>
      <c r="H131" s="19" t="s">
        <v>177</v>
      </c>
      <c r="I131" s="19" t="s">
        <v>178</v>
      </c>
      <c r="J131" s="19" t="s">
        <v>179</v>
      </c>
      <c r="K131" s="19" t="s">
        <v>180</v>
      </c>
      <c r="L131" s="19" t="s">
        <v>181</v>
      </c>
      <c r="M131" s="19" t="s">
        <v>182</v>
      </c>
      <c r="N131" s="19" t="s">
        <v>183</v>
      </c>
      <c r="O131" s="19" t="s">
        <v>184</v>
      </c>
      <c r="P131" s="83">
        <v>2</v>
      </c>
      <c r="Q131" s="19" t="s">
        <v>185</v>
      </c>
      <c r="R131" s="19" t="s">
        <v>186</v>
      </c>
    </row>
    <row r="132" spans="1:18" ht="15.75">
      <c r="A132" s="15"/>
      <c r="B132" s="37"/>
      <c r="C132" s="37"/>
      <c r="D132" s="37"/>
      <c r="E132" s="83">
        <v>12</v>
      </c>
      <c r="F132" s="19" t="s">
        <v>175</v>
      </c>
      <c r="G132" s="19" t="s">
        <v>176</v>
      </c>
      <c r="H132" s="19" t="s">
        <v>177</v>
      </c>
      <c r="I132" s="19" t="s">
        <v>178</v>
      </c>
      <c r="J132" s="19" t="s">
        <v>179</v>
      </c>
      <c r="K132" s="19" t="s">
        <v>180</v>
      </c>
      <c r="L132" s="19" t="s">
        <v>181</v>
      </c>
      <c r="M132" s="19" t="s">
        <v>182</v>
      </c>
      <c r="N132" s="19" t="s">
        <v>183</v>
      </c>
      <c r="O132" s="19" t="s">
        <v>184</v>
      </c>
      <c r="P132" s="83">
        <v>2</v>
      </c>
      <c r="Q132" s="19" t="s">
        <v>185</v>
      </c>
      <c r="R132" s="19" t="s">
        <v>186</v>
      </c>
    </row>
    <row r="133" spans="1:18" ht="15.75">
      <c r="A133" s="15"/>
      <c r="B133" s="37"/>
      <c r="C133" s="37"/>
      <c r="D133" s="37"/>
      <c r="E133" s="83">
        <v>13</v>
      </c>
      <c r="F133" s="19" t="s">
        <v>187</v>
      </c>
      <c r="G133" s="19" t="s">
        <v>188</v>
      </c>
      <c r="H133" s="19" t="s">
        <v>189</v>
      </c>
      <c r="I133" s="19" t="s">
        <v>190</v>
      </c>
      <c r="J133" s="19" t="s">
        <v>191</v>
      </c>
      <c r="K133" s="19" t="s">
        <v>192</v>
      </c>
      <c r="L133" s="19" t="s">
        <v>193</v>
      </c>
      <c r="M133" s="19" t="s">
        <v>194</v>
      </c>
      <c r="N133" s="19" t="s">
        <v>195</v>
      </c>
      <c r="O133" s="19" t="s">
        <v>196</v>
      </c>
      <c r="P133" s="83">
        <v>3</v>
      </c>
      <c r="Q133" s="19" t="s">
        <v>197</v>
      </c>
      <c r="R133" s="19" t="s">
        <v>198</v>
      </c>
    </row>
    <row r="134" spans="1:18" ht="15.75">
      <c r="A134" s="15"/>
      <c r="B134" s="37"/>
      <c r="C134" s="37"/>
      <c r="D134" s="37"/>
      <c r="E134" s="83">
        <v>14</v>
      </c>
      <c r="F134" s="19" t="s">
        <v>187</v>
      </c>
      <c r="G134" s="19" t="s">
        <v>188</v>
      </c>
      <c r="H134" s="19" t="s">
        <v>189</v>
      </c>
      <c r="I134" s="19" t="s">
        <v>190</v>
      </c>
      <c r="J134" s="19" t="s">
        <v>191</v>
      </c>
      <c r="K134" s="19" t="s">
        <v>192</v>
      </c>
      <c r="L134" s="19" t="s">
        <v>193</v>
      </c>
      <c r="M134" s="19" t="s">
        <v>194</v>
      </c>
      <c r="N134" s="19" t="s">
        <v>195</v>
      </c>
      <c r="O134" s="19" t="s">
        <v>196</v>
      </c>
      <c r="P134" s="83">
        <v>3</v>
      </c>
      <c r="Q134" s="19" t="s">
        <v>197</v>
      </c>
      <c r="R134" s="19" t="s">
        <v>198</v>
      </c>
    </row>
    <row r="135" spans="1:18" ht="15.75">
      <c r="A135" s="15"/>
      <c r="B135" s="37"/>
      <c r="C135" s="37"/>
      <c r="D135" s="37"/>
      <c r="E135" s="83">
        <v>15</v>
      </c>
      <c r="F135" s="19" t="s">
        <v>187</v>
      </c>
      <c r="G135" s="19" t="s">
        <v>188</v>
      </c>
      <c r="H135" s="19" t="s">
        <v>189</v>
      </c>
      <c r="I135" s="19" t="s">
        <v>190</v>
      </c>
      <c r="J135" s="19" t="s">
        <v>191</v>
      </c>
      <c r="K135" s="19" t="s">
        <v>192</v>
      </c>
      <c r="L135" s="19" t="s">
        <v>193</v>
      </c>
      <c r="M135" s="19" t="s">
        <v>194</v>
      </c>
      <c r="N135" s="19" t="s">
        <v>195</v>
      </c>
      <c r="O135" s="19" t="s">
        <v>196</v>
      </c>
      <c r="P135" s="83">
        <v>3</v>
      </c>
      <c r="Q135" s="19" t="s">
        <v>197</v>
      </c>
      <c r="R135" s="19" t="s">
        <v>198</v>
      </c>
    </row>
    <row r="136" spans="1:18" ht="15.75">
      <c r="A136" s="15"/>
      <c r="B136" s="37"/>
      <c r="C136" s="37"/>
      <c r="D136" s="37"/>
      <c r="E136" s="83">
        <v>16</v>
      </c>
      <c r="F136" s="19" t="s">
        <v>187</v>
      </c>
      <c r="G136" s="19" t="s">
        <v>188</v>
      </c>
      <c r="H136" s="19" t="s">
        <v>189</v>
      </c>
      <c r="I136" s="19" t="s">
        <v>190</v>
      </c>
      <c r="J136" s="19" t="s">
        <v>191</v>
      </c>
      <c r="K136" s="19" t="s">
        <v>192</v>
      </c>
      <c r="L136" s="19" t="s">
        <v>193</v>
      </c>
      <c r="M136" s="19" t="s">
        <v>194</v>
      </c>
      <c r="N136" s="19" t="s">
        <v>195</v>
      </c>
      <c r="O136" s="19" t="s">
        <v>196</v>
      </c>
      <c r="P136" s="83">
        <v>3</v>
      </c>
      <c r="Q136" s="19" t="s">
        <v>197</v>
      </c>
      <c r="R136" s="19" t="s">
        <v>198</v>
      </c>
    </row>
    <row r="137" spans="1:18" ht="15.75">
      <c r="A137" s="15"/>
      <c r="B137" s="37"/>
      <c r="C137" s="37"/>
      <c r="D137" s="37"/>
      <c r="E137" s="83">
        <v>17</v>
      </c>
      <c r="F137" s="19" t="s">
        <v>187</v>
      </c>
      <c r="G137" s="19" t="s">
        <v>188</v>
      </c>
      <c r="H137" s="19" t="s">
        <v>189</v>
      </c>
      <c r="I137" s="19" t="s">
        <v>190</v>
      </c>
      <c r="J137" s="19" t="s">
        <v>191</v>
      </c>
      <c r="K137" s="19" t="s">
        <v>192</v>
      </c>
      <c r="L137" s="19" t="s">
        <v>193</v>
      </c>
      <c r="M137" s="19" t="s">
        <v>194</v>
      </c>
      <c r="N137" s="19" t="s">
        <v>195</v>
      </c>
      <c r="O137" s="19" t="s">
        <v>196</v>
      </c>
      <c r="P137" s="83">
        <v>3</v>
      </c>
      <c r="Q137" s="19" t="s">
        <v>197</v>
      </c>
      <c r="R137" s="19" t="s">
        <v>198</v>
      </c>
    </row>
    <row r="138" spans="1:18" ht="15.75">
      <c r="A138" s="15"/>
      <c r="B138" s="37"/>
      <c r="C138" s="37"/>
      <c r="D138" s="37"/>
      <c r="E138" s="83">
        <v>18</v>
      </c>
      <c r="F138" s="19" t="s">
        <v>187</v>
      </c>
      <c r="G138" s="19" t="s">
        <v>188</v>
      </c>
      <c r="H138" s="19" t="s">
        <v>189</v>
      </c>
      <c r="I138" s="19" t="s">
        <v>190</v>
      </c>
      <c r="J138" s="19" t="s">
        <v>191</v>
      </c>
      <c r="K138" s="19" t="s">
        <v>192</v>
      </c>
      <c r="L138" s="19" t="s">
        <v>193</v>
      </c>
      <c r="M138" s="19" t="s">
        <v>194</v>
      </c>
      <c r="N138" s="19" t="s">
        <v>195</v>
      </c>
      <c r="O138" s="19" t="s">
        <v>196</v>
      </c>
      <c r="P138" s="83">
        <v>3</v>
      </c>
      <c r="Q138" s="19" t="s">
        <v>197</v>
      </c>
      <c r="R138" s="19" t="s">
        <v>198</v>
      </c>
    </row>
    <row r="139" spans="1:18" ht="15.75">
      <c r="A139" s="15"/>
      <c r="B139" s="37"/>
      <c r="C139" s="37"/>
      <c r="D139" s="37"/>
      <c r="E139" s="83">
        <v>19</v>
      </c>
      <c r="F139" s="19" t="s">
        <v>199</v>
      </c>
      <c r="G139" s="19" t="s">
        <v>200</v>
      </c>
      <c r="H139" s="19" t="s">
        <v>201</v>
      </c>
      <c r="I139" s="19" t="s">
        <v>202</v>
      </c>
      <c r="J139" s="19" t="s">
        <v>203</v>
      </c>
      <c r="K139" s="19" t="s">
        <v>204</v>
      </c>
      <c r="L139" s="19" t="s">
        <v>205</v>
      </c>
      <c r="M139" s="19" t="s">
        <v>206</v>
      </c>
      <c r="N139" s="19" t="s">
        <v>207</v>
      </c>
      <c r="O139" s="19" t="s">
        <v>208</v>
      </c>
      <c r="P139" s="83">
        <v>4</v>
      </c>
      <c r="Q139" s="19" t="s">
        <v>209</v>
      </c>
      <c r="R139" s="19" t="s">
        <v>210</v>
      </c>
    </row>
    <row r="140" spans="1:18" ht="15.75">
      <c r="A140" s="15"/>
      <c r="B140" s="37"/>
      <c r="C140" s="37"/>
      <c r="D140" s="37"/>
      <c r="E140" s="83">
        <v>20</v>
      </c>
      <c r="F140" s="19" t="s">
        <v>199</v>
      </c>
      <c r="G140" s="19" t="s">
        <v>200</v>
      </c>
      <c r="H140" s="19" t="s">
        <v>201</v>
      </c>
      <c r="I140" s="19" t="s">
        <v>202</v>
      </c>
      <c r="J140" s="19" t="s">
        <v>203</v>
      </c>
      <c r="K140" s="19" t="s">
        <v>204</v>
      </c>
      <c r="L140" s="19" t="s">
        <v>205</v>
      </c>
      <c r="M140" s="19" t="s">
        <v>206</v>
      </c>
      <c r="N140" s="19" t="s">
        <v>207</v>
      </c>
      <c r="O140" s="19" t="s">
        <v>208</v>
      </c>
      <c r="P140" s="83">
        <v>4</v>
      </c>
      <c r="Q140" s="19" t="s">
        <v>209</v>
      </c>
      <c r="R140" s="19" t="s">
        <v>210</v>
      </c>
    </row>
    <row r="141" spans="1:18" ht="15.75">
      <c r="A141" s="15"/>
      <c r="B141" s="37"/>
      <c r="C141" s="37"/>
      <c r="D141" s="37"/>
      <c r="E141" s="83">
        <v>21</v>
      </c>
      <c r="F141" s="19" t="s">
        <v>199</v>
      </c>
      <c r="G141" s="19" t="s">
        <v>200</v>
      </c>
      <c r="H141" s="19" t="s">
        <v>201</v>
      </c>
      <c r="I141" s="19" t="s">
        <v>202</v>
      </c>
      <c r="J141" s="19" t="s">
        <v>203</v>
      </c>
      <c r="K141" s="19" t="s">
        <v>204</v>
      </c>
      <c r="L141" s="19" t="s">
        <v>205</v>
      </c>
      <c r="M141" s="19" t="s">
        <v>206</v>
      </c>
      <c r="N141" s="19" t="s">
        <v>207</v>
      </c>
      <c r="O141" s="19" t="s">
        <v>208</v>
      </c>
      <c r="P141" s="83">
        <v>4</v>
      </c>
      <c r="Q141" s="19" t="s">
        <v>209</v>
      </c>
      <c r="R141" s="19" t="s">
        <v>210</v>
      </c>
    </row>
    <row r="142" spans="1:18" ht="15.75">
      <c r="A142" s="15"/>
      <c r="B142" s="37"/>
      <c r="C142" s="37"/>
      <c r="D142" s="37"/>
      <c r="E142" s="83">
        <v>22</v>
      </c>
      <c r="F142" s="19" t="s">
        <v>199</v>
      </c>
      <c r="G142" s="19" t="s">
        <v>200</v>
      </c>
      <c r="H142" s="19" t="s">
        <v>201</v>
      </c>
      <c r="I142" s="19" t="s">
        <v>202</v>
      </c>
      <c r="J142" s="19" t="s">
        <v>203</v>
      </c>
      <c r="K142" s="19" t="s">
        <v>204</v>
      </c>
      <c r="L142" s="19" t="s">
        <v>205</v>
      </c>
      <c r="M142" s="19" t="s">
        <v>206</v>
      </c>
      <c r="N142" s="19" t="s">
        <v>207</v>
      </c>
      <c r="O142" s="19" t="s">
        <v>208</v>
      </c>
      <c r="P142" s="83">
        <v>4</v>
      </c>
      <c r="Q142" s="19" t="s">
        <v>209</v>
      </c>
      <c r="R142" s="19" t="s">
        <v>210</v>
      </c>
    </row>
    <row r="143" spans="1:18" ht="15.75">
      <c r="A143" s="15"/>
      <c r="B143" s="37"/>
      <c r="C143" s="37"/>
      <c r="D143" s="37"/>
      <c r="E143" s="83">
        <v>23</v>
      </c>
      <c r="F143" s="19" t="s">
        <v>199</v>
      </c>
      <c r="G143" s="19" t="s">
        <v>200</v>
      </c>
      <c r="H143" s="19" t="s">
        <v>201</v>
      </c>
      <c r="I143" s="19" t="s">
        <v>202</v>
      </c>
      <c r="J143" s="19" t="s">
        <v>203</v>
      </c>
      <c r="K143" s="19" t="s">
        <v>204</v>
      </c>
      <c r="L143" s="19" t="s">
        <v>205</v>
      </c>
      <c r="M143" s="19" t="s">
        <v>206</v>
      </c>
      <c r="N143" s="19" t="s">
        <v>207</v>
      </c>
      <c r="O143" s="19" t="s">
        <v>208</v>
      </c>
      <c r="P143" s="83">
        <v>4</v>
      </c>
      <c r="Q143" s="19" t="s">
        <v>209</v>
      </c>
      <c r="R143" s="19" t="s">
        <v>210</v>
      </c>
    </row>
    <row r="144" spans="1:18" ht="15.75">
      <c r="A144" s="15"/>
      <c r="B144" s="37"/>
      <c r="C144" s="37"/>
      <c r="D144" s="37"/>
      <c r="E144" s="83">
        <v>24</v>
      </c>
      <c r="F144" s="19" t="s">
        <v>199</v>
      </c>
      <c r="G144" s="19" t="s">
        <v>200</v>
      </c>
      <c r="H144" s="19" t="s">
        <v>201</v>
      </c>
      <c r="I144" s="19" t="s">
        <v>202</v>
      </c>
      <c r="J144" s="19" t="s">
        <v>203</v>
      </c>
      <c r="K144" s="19" t="s">
        <v>204</v>
      </c>
      <c r="L144" s="19" t="s">
        <v>205</v>
      </c>
      <c r="M144" s="19" t="s">
        <v>206</v>
      </c>
      <c r="N144" s="19" t="s">
        <v>207</v>
      </c>
      <c r="O144" s="19" t="s">
        <v>208</v>
      </c>
      <c r="P144" s="83">
        <v>4</v>
      </c>
      <c r="Q144" s="19" t="s">
        <v>209</v>
      </c>
      <c r="R144" s="19" t="s">
        <v>210</v>
      </c>
    </row>
    <row r="145" spans="1:18" ht="15.75">
      <c r="A145" s="15"/>
      <c r="B145" s="37"/>
      <c r="C145" s="37"/>
      <c r="D145" s="37"/>
      <c r="E145" s="83">
        <v>25</v>
      </c>
      <c r="F145" s="19" t="s">
        <v>211</v>
      </c>
      <c r="G145" s="19" t="s">
        <v>212</v>
      </c>
      <c r="H145" s="19" t="s">
        <v>213</v>
      </c>
      <c r="I145" s="19" t="s">
        <v>214</v>
      </c>
      <c r="J145" s="19" t="s">
        <v>215</v>
      </c>
      <c r="K145" s="19" t="s">
        <v>216</v>
      </c>
      <c r="L145" s="19" t="s">
        <v>217</v>
      </c>
      <c r="M145" s="19" t="s">
        <v>218</v>
      </c>
      <c r="N145" s="19" t="s">
        <v>219</v>
      </c>
      <c r="O145" s="19" t="s">
        <v>220</v>
      </c>
      <c r="P145" s="83">
        <v>5</v>
      </c>
      <c r="Q145" s="19" t="s">
        <v>221</v>
      </c>
      <c r="R145" s="19" t="s">
        <v>222</v>
      </c>
    </row>
    <row r="146" spans="1:18" ht="15.75">
      <c r="A146" s="15"/>
      <c r="B146" s="37"/>
      <c r="C146" s="37"/>
      <c r="D146" s="37"/>
      <c r="E146" s="83">
        <v>26</v>
      </c>
      <c r="F146" s="19" t="s">
        <v>211</v>
      </c>
      <c r="G146" s="19" t="s">
        <v>212</v>
      </c>
      <c r="H146" s="19" t="s">
        <v>213</v>
      </c>
      <c r="I146" s="19" t="s">
        <v>214</v>
      </c>
      <c r="J146" s="19" t="s">
        <v>215</v>
      </c>
      <c r="K146" s="19" t="s">
        <v>216</v>
      </c>
      <c r="L146" s="19" t="s">
        <v>217</v>
      </c>
      <c r="M146" s="19" t="s">
        <v>218</v>
      </c>
      <c r="N146" s="19" t="s">
        <v>219</v>
      </c>
      <c r="O146" s="19" t="s">
        <v>220</v>
      </c>
      <c r="P146" s="83">
        <v>5</v>
      </c>
      <c r="Q146" s="19" t="s">
        <v>221</v>
      </c>
      <c r="R146" s="19" t="s">
        <v>222</v>
      </c>
    </row>
    <row r="147" spans="1:18" ht="15.75">
      <c r="A147" s="15"/>
      <c r="B147" s="37"/>
      <c r="C147" s="37"/>
      <c r="D147" s="37"/>
      <c r="E147" s="83">
        <v>27</v>
      </c>
      <c r="F147" s="19" t="s">
        <v>211</v>
      </c>
      <c r="G147" s="19" t="s">
        <v>212</v>
      </c>
      <c r="H147" s="19" t="s">
        <v>213</v>
      </c>
      <c r="I147" s="19" t="s">
        <v>214</v>
      </c>
      <c r="J147" s="19" t="s">
        <v>215</v>
      </c>
      <c r="K147" s="19" t="s">
        <v>216</v>
      </c>
      <c r="L147" s="19" t="s">
        <v>217</v>
      </c>
      <c r="M147" s="19" t="s">
        <v>218</v>
      </c>
      <c r="N147" s="19" t="s">
        <v>219</v>
      </c>
      <c r="O147" s="19" t="s">
        <v>220</v>
      </c>
      <c r="P147" s="83">
        <v>5</v>
      </c>
      <c r="Q147" s="19" t="s">
        <v>221</v>
      </c>
      <c r="R147" s="19" t="s">
        <v>222</v>
      </c>
    </row>
    <row r="148" spans="1:18" ht="15.75">
      <c r="A148" s="15"/>
      <c r="B148" s="37"/>
      <c r="C148" s="37"/>
      <c r="D148" s="37"/>
      <c r="E148" s="83">
        <v>28</v>
      </c>
      <c r="F148" s="19" t="s">
        <v>211</v>
      </c>
      <c r="G148" s="19" t="s">
        <v>212</v>
      </c>
      <c r="H148" s="19" t="s">
        <v>213</v>
      </c>
      <c r="I148" s="19" t="s">
        <v>214</v>
      </c>
      <c r="J148" s="19" t="s">
        <v>215</v>
      </c>
      <c r="K148" s="19" t="s">
        <v>216</v>
      </c>
      <c r="L148" s="19" t="s">
        <v>217</v>
      </c>
      <c r="M148" s="19" t="s">
        <v>218</v>
      </c>
      <c r="N148" s="19" t="s">
        <v>219</v>
      </c>
      <c r="O148" s="19" t="s">
        <v>220</v>
      </c>
      <c r="P148" s="83">
        <v>5</v>
      </c>
      <c r="Q148" s="19" t="s">
        <v>221</v>
      </c>
      <c r="R148" s="19" t="s">
        <v>222</v>
      </c>
    </row>
    <row r="149" spans="1:18" ht="15.75">
      <c r="A149" s="15"/>
      <c r="B149" s="37"/>
      <c r="C149" s="37"/>
      <c r="D149" s="37"/>
      <c r="E149" s="83">
        <v>29</v>
      </c>
      <c r="F149" s="19" t="s">
        <v>211</v>
      </c>
      <c r="G149" s="19" t="s">
        <v>212</v>
      </c>
      <c r="H149" s="19" t="s">
        <v>213</v>
      </c>
      <c r="I149" s="19" t="s">
        <v>214</v>
      </c>
      <c r="J149" s="19" t="s">
        <v>215</v>
      </c>
      <c r="K149" s="19" t="s">
        <v>216</v>
      </c>
      <c r="L149" s="19" t="s">
        <v>217</v>
      </c>
      <c r="M149" s="19" t="s">
        <v>218</v>
      </c>
      <c r="N149" s="19" t="s">
        <v>219</v>
      </c>
      <c r="O149" s="19" t="s">
        <v>220</v>
      </c>
      <c r="P149" s="83">
        <v>5</v>
      </c>
      <c r="Q149" s="19" t="s">
        <v>221</v>
      </c>
      <c r="R149" s="19" t="s">
        <v>222</v>
      </c>
    </row>
    <row r="150" spans="1:18" ht="15.75">
      <c r="A150" s="15"/>
      <c r="B150" s="37"/>
      <c r="C150" s="37"/>
      <c r="D150" s="37"/>
      <c r="E150" s="83">
        <v>30</v>
      </c>
      <c r="F150" s="19" t="s">
        <v>211</v>
      </c>
      <c r="G150" s="19" t="s">
        <v>212</v>
      </c>
      <c r="H150" s="19" t="s">
        <v>213</v>
      </c>
      <c r="I150" s="19" t="s">
        <v>214</v>
      </c>
      <c r="J150" s="19" t="s">
        <v>215</v>
      </c>
      <c r="K150" s="19" t="s">
        <v>216</v>
      </c>
      <c r="L150" s="19" t="s">
        <v>217</v>
      </c>
      <c r="M150" s="19" t="s">
        <v>218</v>
      </c>
      <c r="N150" s="19" t="s">
        <v>219</v>
      </c>
      <c r="O150" s="19" t="s">
        <v>220</v>
      </c>
      <c r="P150" s="83">
        <v>5</v>
      </c>
      <c r="Q150" s="19" t="s">
        <v>221</v>
      </c>
      <c r="R150" s="19" t="s">
        <v>222</v>
      </c>
    </row>
    <row r="151" spans="1:18" ht="15.75">
      <c r="A151" s="15"/>
      <c r="B151" s="37"/>
      <c r="C151" s="37"/>
      <c r="D151" s="37"/>
      <c r="E151" s="83">
        <v>31</v>
      </c>
      <c r="F151" s="19" t="s">
        <v>223</v>
      </c>
      <c r="G151" s="19" t="s">
        <v>224</v>
      </c>
      <c r="H151" s="19" t="s">
        <v>225</v>
      </c>
      <c r="I151" s="19" t="s">
        <v>226</v>
      </c>
      <c r="J151" s="19" t="s">
        <v>227</v>
      </c>
      <c r="K151" s="19" t="s">
        <v>228</v>
      </c>
      <c r="L151" s="19" t="s">
        <v>229</v>
      </c>
      <c r="M151" s="19" t="s">
        <v>230</v>
      </c>
      <c r="N151" s="19" t="s">
        <v>231</v>
      </c>
      <c r="O151" s="19" t="s">
        <v>232</v>
      </c>
      <c r="P151" s="83">
        <v>6</v>
      </c>
      <c r="Q151" s="19" t="s">
        <v>233</v>
      </c>
      <c r="R151" s="19" t="s">
        <v>61</v>
      </c>
    </row>
    <row r="152" spans="1:18" ht="15.75">
      <c r="A152" s="15"/>
      <c r="B152" s="37"/>
      <c r="C152" s="37"/>
      <c r="D152" s="37"/>
      <c r="E152" s="83">
        <v>32</v>
      </c>
      <c r="F152" s="19" t="s">
        <v>223</v>
      </c>
      <c r="G152" s="19" t="s">
        <v>224</v>
      </c>
      <c r="H152" s="19" t="s">
        <v>225</v>
      </c>
      <c r="I152" s="19" t="s">
        <v>226</v>
      </c>
      <c r="J152" s="19" t="s">
        <v>227</v>
      </c>
      <c r="K152" s="19" t="s">
        <v>228</v>
      </c>
      <c r="L152" s="19" t="s">
        <v>229</v>
      </c>
      <c r="M152" s="19" t="s">
        <v>230</v>
      </c>
      <c r="N152" s="19" t="s">
        <v>231</v>
      </c>
      <c r="O152" s="19" t="s">
        <v>232</v>
      </c>
      <c r="P152" s="83">
        <v>6</v>
      </c>
      <c r="Q152" s="19" t="s">
        <v>233</v>
      </c>
      <c r="R152" s="19" t="s">
        <v>61</v>
      </c>
    </row>
    <row r="153" spans="1:18" ht="15.75">
      <c r="A153" s="15"/>
      <c r="B153" s="37"/>
      <c r="C153" s="37"/>
      <c r="D153" s="37"/>
      <c r="E153" s="83">
        <v>33</v>
      </c>
      <c r="F153" s="19" t="s">
        <v>223</v>
      </c>
      <c r="G153" s="19" t="s">
        <v>224</v>
      </c>
      <c r="H153" s="19" t="s">
        <v>225</v>
      </c>
      <c r="I153" s="19" t="s">
        <v>226</v>
      </c>
      <c r="J153" s="19" t="s">
        <v>227</v>
      </c>
      <c r="K153" s="19" t="s">
        <v>228</v>
      </c>
      <c r="L153" s="19" t="s">
        <v>229</v>
      </c>
      <c r="M153" s="19" t="s">
        <v>230</v>
      </c>
      <c r="N153" s="19" t="s">
        <v>231</v>
      </c>
      <c r="O153" s="19" t="s">
        <v>232</v>
      </c>
      <c r="P153" s="83">
        <v>6</v>
      </c>
      <c r="Q153" s="19" t="s">
        <v>233</v>
      </c>
      <c r="R153" s="19" t="s">
        <v>61</v>
      </c>
    </row>
    <row r="154" spans="1:18" ht="15.75">
      <c r="A154" s="15"/>
      <c r="B154" s="37"/>
      <c r="C154" s="37"/>
      <c r="D154" s="37"/>
      <c r="E154" s="83">
        <v>34</v>
      </c>
      <c r="F154" s="19" t="s">
        <v>223</v>
      </c>
      <c r="G154" s="19" t="s">
        <v>224</v>
      </c>
      <c r="H154" s="19" t="s">
        <v>225</v>
      </c>
      <c r="I154" s="19" t="s">
        <v>226</v>
      </c>
      <c r="J154" s="19" t="s">
        <v>227</v>
      </c>
      <c r="K154" s="19" t="s">
        <v>228</v>
      </c>
      <c r="L154" s="19" t="s">
        <v>229</v>
      </c>
      <c r="M154" s="19" t="s">
        <v>230</v>
      </c>
      <c r="N154" s="19" t="s">
        <v>231</v>
      </c>
      <c r="O154" s="19" t="s">
        <v>232</v>
      </c>
      <c r="P154" s="83">
        <v>6</v>
      </c>
      <c r="Q154" s="19" t="s">
        <v>233</v>
      </c>
      <c r="R154" s="19" t="s">
        <v>61</v>
      </c>
    </row>
    <row r="155" spans="1:18" ht="15.75">
      <c r="A155" s="15"/>
      <c r="B155" s="37"/>
      <c r="C155" s="37"/>
      <c r="D155" s="37"/>
      <c r="E155" s="83">
        <v>35</v>
      </c>
      <c r="F155" s="19" t="s">
        <v>223</v>
      </c>
      <c r="G155" s="19" t="s">
        <v>224</v>
      </c>
      <c r="H155" s="19" t="s">
        <v>225</v>
      </c>
      <c r="I155" s="19" t="s">
        <v>226</v>
      </c>
      <c r="J155" s="19" t="s">
        <v>227</v>
      </c>
      <c r="K155" s="19" t="s">
        <v>228</v>
      </c>
      <c r="L155" s="19" t="s">
        <v>229</v>
      </c>
      <c r="M155" s="19" t="s">
        <v>230</v>
      </c>
      <c r="N155" s="19" t="s">
        <v>231</v>
      </c>
      <c r="O155" s="19" t="s">
        <v>232</v>
      </c>
      <c r="P155" s="83">
        <v>6</v>
      </c>
      <c r="Q155" s="19" t="s">
        <v>233</v>
      </c>
      <c r="R155" s="19" t="s">
        <v>61</v>
      </c>
    </row>
    <row r="156" spans="1:18" ht="15.75">
      <c r="A156" s="15"/>
      <c r="B156" s="37"/>
      <c r="C156" s="37"/>
      <c r="D156" s="37"/>
      <c r="E156" s="83">
        <v>36</v>
      </c>
      <c r="F156" s="19" t="s">
        <v>223</v>
      </c>
      <c r="G156" s="19" t="s">
        <v>224</v>
      </c>
      <c r="H156" s="19" t="s">
        <v>225</v>
      </c>
      <c r="I156" s="19" t="s">
        <v>226</v>
      </c>
      <c r="J156" s="19" t="s">
        <v>227</v>
      </c>
      <c r="K156" s="19" t="s">
        <v>228</v>
      </c>
      <c r="L156" s="19" t="s">
        <v>229</v>
      </c>
      <c r="M156" s="19" t="s">
        <v>230</v>
      </c>
      <c r="N156" s="19" t="s">
        <v>231</v>
      </c>
      <c r="O156" s="19" t="s">
        <v>232</v>
      </c>
      <c r="P156" s="83">
        <v>6</v>
      </c>
      <c r="Q156" s="19" t="s">
        <v>233</v>
      </c>
      <c r="R156" s="19" t="s">
        <v>61</v>
      </c>
    </row>
    <row r="157" spans="1:18" ht="15.75">
      <c r="A157" s="15"/>
      <c r="B157" s="37"/>
      <c r="C157" s="37"/>
      <c r="D157" s="37"/>
      <c r="E157" s="83">
        <v>37</v>
      </c>
      <c r="F157" s="19" t="s">
        <v>223</v>
      </c>
      <c r="G157" s="19" t="s">
        <v>224</v>
      </c>
      <c r="H157" s="19" t="s">
        <v>225</v>
      </c>
      <c r="I157" s="19" t="s">
        <v>226</v>
      </c>
      <c r="J157" s="19" t="s">
        <v>227</v>
      </c>
      <c r="K157" s="19" t="s">
        <v>228</v>
      </c>
      <c r="L157" s="19" t="s">
        <v>229</v>
      </c>
      <c r="M157" s="19" t="s">
        <v>230</v>
      </c>
      <c r="N157" s="19" t="s">
        <v>231</v>
      </c>
      <c r="O157" s="19" t="s">
        <v>232</v>
      </c>
      <c r="P157" s="83">
        <v>6</v>
      </c>
      <c r="Q157" s="19" t="s">
        <v>233</v>
      </c>
      <c r="R157" s="19" t="s">
        <v>61</v>
      </c>
    </row>
    <row r="158" spans="1:18" ht="15.75">
      <c r="A158" s="15"/>
      <c r="B158" s="37"/>
      <c r="C158" s="37"/>
      <c r="D158" s="37"/>
      <c r="E158" s="83">
        <v>38</v>
      </c>
      <c r="F158" s="19" t="s">
        <v>234</v>
      </c>
      <c r="G158" s="19" t="s">
        <v>235</v>
      </c>
      <c r="H158" s="19" t="s">
        <v>236</v>
      </c>
      <c r="I158" s="19" t="s">
        <v>237</v>
      </c>
      <c r="J158" s="19" t="s">
        <v>238</v>
      </c>
      <c r="K158" s="19" t="s">
        <v>239</v>
      </c>
      <c r="L158" s="19" t="s">
        <v>240</v>
      </c>
      <c r="M158" s="19" t="s">
        <v>241</v>
      </c>
      <c r="N158" s="19" t="s">
        <v>242</v>
      </c>
      <c r="O158" s="19" t="s">
        <v>243</v>
      </c>
      <c r="P158" s="83">
        <v>7</v>
      </c>
      <c r="Q158" s="19" t="s">
        <v>244</v>
      </c>
      <c r="R158" s="19" t="s">
        <v>245</v>
      </c>
    </row>
    <row r="159" spans="1:18" ht="15.75">
      <c r="A159" s="15"/>
      <c r="B159" s="37"/>
      <c r="C159" s="37"/>
      <c r="D159" s="37"/>
      <c r="E159" s="83">
        <v>39</v>
      </c>
      <c r="F159" s="19" t="s">
        <v>234</v>
      </c>
      <c r="G159" s="19" t="s">
        <v>235</v>
      </c>
      <c r="H159" s="19" t="s">
        <v>236</v>
      </c>
      <c r="I159" s="19" t="s">
        <v>237</v>
      </c>
      <c r="J159" s="19" t="s">
        <v>238</v>
      </c>
      <c r="K159" s="19" t="s">
        <v>239</v>
      </c>
      <c r="L159" s="19" t="s">
        <v>240</v>
      </c>
      <c r="M159" s="19" t="s">
        <v>241</v>
      </c>
      <c r="N159" s="19" t="s">
        <v>242</v>
      </c>
      <c r="O159" s="19" t="s">
        <v>243</v>
      </c>
      <c r="P159" s="83">
        <v>7</v>
      </c>
      <c r="Q159" s="19" t="s">
        <v>244</v>
      </c>
      <c r="R159" s="19" t="s">
        <v>245</v>
      </c>
    </row>
    <row r="160" spans="1:18" ht="15.75">
      <c r="A160" s="15"/>
      <c r="B160" s="37"/>
      <c r="C160" s="37"/>
      <c r="D160" s="37"/>
      <c r="E160" s="83">
        <v>40</v>
      </c>
      <c r="F160" s="19" t="s">
        <v>234</v>
      </c>
      <c r="G160" s="19" t="s">
        <v>235</v>
      </c>
      <c r="H160" s="19" t="s">
        <v>236</v>
      </c>
      <c r="I160" s="19" t="s">
        <v>237</v>
      </c>
      <c r="J160" s="19" t="s">
        <v>238</v>
      </c>
      <c r="K160" s="19" t="s">
        <v>239</v>
      </c>
      <c r="L160" s="19" t="s">
        <v>240</v>
      </c>
      <c r="M160" s="19" t="s">
        <v>241</v>
      </c>
      <c r="N160" s="19" t="s">
        <v>242</v>
      </c>
      <c r="O160" s="19" t="s">
        <v>243</v>
      </c>
      <c r="P160" s="83">
        <v>7</v>
      </c>
      <c r="Q160" s="19" t="s">
        <v>244</v>
      </c>
      <c r="R160" s="19" t="s">
        <v>245</v>
      </c>
    </row>
    <row r="161" spans="1:18" ht="15.75">
      <c r="A161" s="15"/>
      <c r="B161" s="37"/>
      <c r="C161" s="37"/>
      <c r="D161" s="37"/>
      <c r="E161" s="83">
        <v>41</v>
      </c>
      <c r="F161" s="19" t="s">
        <v>234</v>
      </c>
      <c r="G161" s="19" t="s">
        <v>235</v>
      </c>
      <c r="H161" s="19" t="s">
        <v>236</v>
      </c>
      <c r="I161" s="19" t="s">
        <v>237</v>
      </c>
      <c r="J161" s="19" t="s">
        <v>238</v>
      </c>
      <c r="K161" s="19" t="s">
        <v>239</v>
      </c>
      <c r="L161" s="19" t="s">
        <v>240</v>
      </c>
      <c r="M161" s="19" t="s">
        <v>241</v>
      </c>
      <c r="N161" s="19" t="s">
        <v>242</v>
      </c>
      <c r="O161" s="19" t="s">
        <v>243</v>
      </c>
      <c r="P161" s="83">
        <v>7</v>
      </c>
      <c r="Q161" s="19" t="s">
        <v>244</v>
      </c>
      <c r="R161" s="19" t="s">
        <v>245</v>
      </c>
    </row>
    <row r="162" spans="1:18" ht="15.75">
      <c r="A162" s="15"/>
      <c r="B162" s="37"/>
      <c r="C162" s="37"/>
      <c r="D162" s="37"/>
      <c r="E162" s="83">
        <v>42</v>
      </c>
      <c r="F162" s="19" t="s">
        <v>234</v>
      </c>
      <c r="G162" s="19" t="s">
        <v>235</v>
      </c>
      <c r="H162" s="19" t="s">
        <v>236</v>
      </c>
      <c r="I162" s="19" t="s">
        <v>237</v>
      </c>
      <c r="J162" s="19" t="s">
        <v>238</v>
      </c>
      <c r="K162" s="19" t="s">
        <v>239</v>
      </c>
      <c r="L162" s="19" t="s">
        <v>240</v>
      </c>
      <c r="M162" s="19" t="s">
        <v>241</v>
      </c>
      <c r="N162" s="19" t="s">
        <v>242</v>
      </c>
      <c r="O162" s="19" t="s">
        <v>243</v>
      </c>
      <c r="P162" s="83">
        <v>7</v>
      </c>
      <c r="Q162" s="19" t="s">
        <v>244</v>
      </c>
      <c r="R162" s="19" t="s">
        <v>245</v>
      </c>
    </row>
    <row r="163" spans="1:18" ht="15.75">
      <c r="A163" s="15"/>
      <c r="B163" s="37"/>
      <c r="C163" s="37"/>
      <c r="D163" s="37"/>
      <c r="E163" s="83">
        <v>43</v>
      </c>
      <c r="F163" s="19" t="s">
        <v>234</v>
      </c>
      <c r="G163" s="19" t="s">
        <v>235</v>
      </c>
      <c r="H163" s="19" t="s">
        <v>236</v>
      </c>
      <c r="I163" s="19" t="s">
        <v>237</v>
      </c>
      <c r="J163" s="19" t="s">
        <v>238</v>
      </c>
      <c r="K163" s="19" t="s">
        <v>239</v>
      </c>
      <c r="L163" s="19" t="s">
        <v>240</v>
      </c>
      <c r="M163" s="19" t="s">
        <v>241</v>
      </c>
      <c r="N163" s="19" t="s">
        <v>242</v>
      </c>
      <c r="O163" s="19" t="s">
        <v>243</v>
      </c>
      <c r="P163" s="83">
        <v>7</v>
      </c>
      <c r="Q163" s="19" t="s">
        <v>244</v>
      </c>
      <c r="R163" s="19" t="s">
        <v>245</v>
      </c>
    </row>
    <row r="164" spans="1:18" ht="15.75">
      <c r="A164" s="15"/>
      <c r="B164" s="37"/>
      <c r="C164" s="37"/>
      <c r="D164" s="37"/>
      <c r="E164" s="83">
        <v>44</v>
      </c>
      <c r="F164" s="19" t="s">
        <v>234</v>
      </c>
      <c r="G164" s="19" t="s">
        <v>235</v>
      </c>
      <c r="H164" s="19" t="s">
        <v>236</v>
      </c>
      <c r="I164" s="19" t="s">
        <v>237</v>
      </c>
      <c r="J164" s="19" t="s">
        <v>238</v>
      </c>
      <c r="K164" s="19" t="s">
        <v>239</v>
      </c>
      <c r="L164" s="19" t="s">
        <v>240</v>
      </c>
      <c r="M164" s="19" t="s">
        <v>241</v>
      </c>
      <c r="N164" s="19" t="s">
        <v>242</v>
      </c>
      <c r="O164" s="19" t="s">
        <v>243</v>
      </c>
      <c r="P164" s="83">
        <v>7</v>
      </c>
      <c r="Q164" s="19" t="s">
        <v>244</v>
      </c>
      <c r="R164" s="19" t="s">
        <v>245</v>
      </c>
    </row>
    <row r="165" spans="1:18" ht="15.75">
      <c r="A165" s="15"/>
      <c r="B165" s="37"/>
      <c r="C165" s="37"/>
      <c r="D165" s="37"/>
      <c r="E165" s="83">
        <v>45</v>
      </c>
      <c r="F165" s="19" t="s">
        <v>246</v>
      </c>
      <c r="G165" s="19" t="s">
        <v>247</v>
      </c>
      <c r="H165" s="19" t="s">
        <v>248</v>
      </c>
      <c r="I165" s="19" t="s">
        <v>249</v>
      </c>
      <c r="J165" s="19" t="s">
        <v>250</v>
      </c>
      <c r="K165" s="19" t="s">
        <v>251</v>
      </c>
      <c r="L165" s="19" t="s">
        <v>252</v>
      </c>
      <c r="M165" s="19" t="s">
        <v>253</v>
      </c>
      <c r="N165" s="19" t="s">
        <v>254</v>
      </c>
      <c r="O165" s="19" t="s">
        <v>255</v>
      </c>
      <c r="P165" s="83">
        <v>8</v>
      </c>
      <c r="Q165" s="19" t="s">
        <v>256</v>
      </c>
      <c r="R165" s="19" t="s">
        <v>257</v>
      </c>
    </row>
    <row r="166" spans="1:18" ht="15.75">
      <c r="A166" s="15"/>
      <c r="B166" s="37"/>
      <c r="C166" s="37"/>
      <c r="D166" s="37"/>
      <c r="E166" s="83">
        <v>46</v>
      </c>
      <c r="F166" s="19" t="s">
        <v>246</v>
      </c>
      <c r="G166" s="19" t="s">
        <v>247</v>
      </c>
      <c r="H166" s="19" t="s">
        <v>248</v>
      </c>
      <c r="I166" s="19" t="s">
        <v>249</v>
      </c>
      <c r="J166" s="19" t="s">
        <v>250</v>
      </c>
      <c r="K166" s="19" t="s">
        <v>251</v>
      </c>
      <c r="L166" s="19" t="s">
        <v>252</v>
      </c>
      <c r="M166" s="19" t="s">
        <v>253</v>
      </c>
      <c r="N166" s="19" t="s">
        <v>254</v>
      </c>
      <c r="O166" s="19" t="s">
        <v>255</v>
      </c>
      <c r="P166" s="83">
        <v>8</v>
      </c>
      <c r="Q166" s="19" t="s">
        <v>256</v>
      </c>
      <c r="R166" s="19" t="s">
        <v>257</v>
      </c>
    </row>
    <row r="167" spans="1:18" ht="15.75">
      <c r="A167" s="15"/>
      <c r="B167" s="37"/>
      <c r="C167" s="37"/>
      <c r="D167" s="37"/>
      <c r="E167" s="83">
        <v>47</v>
      </c>
      <c r="F167" s="19" t="s">
        <v>246</v>
      </c>
      <c r="G167" s="19" t="s">
        <v>247</v>
      </c>
      <c r="H167" s="19" t="s">
        <v>248</v>
      </c>
      <c r="I167" s="19" t="s">
        <v>249</v>
      </c>
      <c r="J167" s="19" t="s">
        <v>250</v>
      </c>
      <c r="K167" s="19" t="s">
        <v>251</v>
      </c>
      <c r="L167" s="19" t="s">
        <v>252</v>
      </c>
      <c r="M167" s="19" t="s">
        <v>253</v>
      </c>
      <c r="N167" s="19" t="s">
        <v>254</v>
      </c>
      <c r="O167" s="19" t="s">
        <v>255</v>
      </c>
      <c r="P167" s="83">
        <v>8</v>
      </c>
      <c r="Q167" s="19" t="s">
        <v>256</v>
      </c>
      <c r="R167" s="19" t="s">
        <v>257</v>
      </c>
    </row>
    <row r="168" spans="1:18" ht="15.75">
      <c r="A168" s="15"/>
      <c r="B168" s="37"/>
      <c r="C168" s="37"/>
      <c r="D168" s="37"/>
      <c r="E168" s="83">
        <v>48</v>
      </c>
      <c r="F168" s="19" t="s">
        <v>246</v>
      </c>
      <c r="G168" s="19" t="s">
        <v>247</v>
      </c>
      <c r="H168" s="19" t="s">
        <v>248</v>
      </c>
      <c r="I168" s="19" t="s">
        <v>249</v>
      </c>
      <c r="J168" s="19" t="s">
        <v>250</v>
      </c>
      <c r="K168" s="19" t="s">
        <v>251</v>
      </c>
      <c r="L168" s="19" t="s">
        <v>252</v>
      </c>
      <c r="M168" s="19" t="s">
        <v>253</v>
      </c>
      <c r="N168" s="19" t="s">
        <v>254</v>
      </c>
      <c r="O168" s="19" t="s">
        <v>255</v>
      </c>
      <c r="P168" s="83">
        <v>8</v>
      </c>
      <c r="Q168" s="19" t="s">
        <v>256</v>
      </c>
      <c r="R168" s="19" t="s">
        <v>257</v>
      </c>
    </row>
    <row r="169" spans="1:18" ht="15.75">
      <c r="A169" s="15"/>
      <c r="B169" s="37"/>
      <c r="C169" s="37"/>
      <c r="D169" s="37"/>
      <c r="E169" s="83">
        <v>49</v>
      </c>
      <c r="F169" s="19" t="s">
        <v>246</v>
      </c>
      <c r="G169" s="19" t="s">
        <v>247</v>
      </c>
      <c r="H169" s="19" t="s">
        <v>248</v>
      </c>
      <c r="I169" s="19" t="s">
        <v>249</v>
      </c>
      <c r="J169" s="19" t="s">
        <v>250</v>
      </c>
      <c r="K169" s="19" t="s">
        <v>251</v>
      </c>
      <c r="L169" s="19" t="s">
        <v>252</v>
      </c>
      <c r="M169" s="19" t="s">
        <v>253</v>
      </c>
      <c r="N169" s="19" t="s">
        <v>254</v>
      </c>
      <c r="O169" s="19" t="s">
        <v>255</v>
      </c>
      <c r="P169" s="83">
        <v>8</v>
      </c>
      <c r="Q169" s="19" t="s">
        <v>256</v>
      </c>
      <c r="R169" s="19" t="s">
        <v>257</v>
      </c>
    </row>
    <row r="170" spans="1:18" ht="15.75">
      <c r="A170" s="15"/>
      <c r="B170" s="37"/>
      <c r="C170" s="37"/>
      <c r="D170" s="37"/>
      <c r="E170" s="83">
        <v>50</v>
      </c>
      <c r="F170" s="19" t="s">
        <v>246</v>
      </c>
      <c r="G170" s="19" t="s">
        <v>247</v>
      </c>
      <c r="H170" s="19" t="s">
        <v>248</v>
      </c>
      <c r="I170" s="19" t="s">
        <v>249</v>
      </c>
      <c r="J170" s="19" t="s">
        <v>250</v>
      </c>
      <c r="K170" s="19" t="s">
        <v>251</v>
      </c>
      <c r="L170" s="19" t="s">
        <v>252</v>
      </c>
      <c r="M170" s="19" t="s">
        <v>253</v>
      </c>
      <c r="N170" s="19" t="s">
        <v>254</v>
      </c>
      <c r="O170" s="19" t="s">
        <v>255</v>
      </c>
      <c r="P170" s="83">
        <v>8</v>
      </c>
      <c r="Q170" s="19" t="s">
        <v>256</v>
      </c>
      <c r="R170" s="19" t="s">
        <v>257</v>
      </c>
    </row>
    <row r="171" spans="1:18" ht="15.75">
      <c r="A171" s="15"/>
      <c r="B171" s="37"/>
      <c r="C171" s="37"/>
      <c r="D171" s="37"/>
      <c r="E171" s="83">
        <v>51</v>
      </c>
      <c r="F171" s="19" t="s">
        <v>246</v>
      </c>
      <c r="G171" s="19" t="s">
        <v>247</v>
      </c>
      <c r="H171" s="19" t="s">
        <v>248</v>
      </c>
      <c r="I171" s="19" t="s">
        <v>249</v>
      </c>
      <c r="J171" s="19" t="s">
        <v>250</v>
      </c>
      <c r="K171" s="19" t="s">
        <v>251</v>
      </c>
      <c r="L171" s="19" t="s">
        <v>252</v>
      </c>
      <c r="M171" s="19" t="s">
        <v>253</v>
      </c>
      <c r="N171" s="19" t="s">
        <v>254</v>
      </c>
      <c r="O171" s="19" t="s">
        <v>255</v>
      </c>
      <c r="P171" s="83">
        <v>8</v>
      </c>
      <c r="Q171" s="19" t="s">
        <v>256</v>
      </c>
      <c r="R171" s="19" t="s">
        <v>257</v>
      </c>
    </row>
    <row r="172" spans="1:18" ht="15.75">
      <c r="A172" s="15"/>
      <c r="B172" s="37"/>
      <c r="C172" s="37"/>
      <c r="D172" s="37"/>
      <c r="E172" s="83">
        <v>52</v>
      </c>
      <c r="F172" s="19" t="s">
        <v>258</v>
      </c>
      <c r="G172" s="19" t="s">
        <v>259</v>
      </c>
      <c r="H172" s="19" t="s">
        <v>260</v>
      </c>
      <c r="I172" s="19" t="s">
        <v>261</v>
      </c>
      <c r="J172" s="19" t="s">
        <v>262</v>
      </c>
      <c r="K172" s="19" t="s">
        <v>263</v>
      </c>
      <c r="L172" s="19" t="s">
        <v>264</v>
      </c>
      <c r="M172" s="19" t="s">
        <v>265</v>
      </c>
      <c r="N172" s="19" t="s">
        <v>266</v>
      </c>
      <c r="O172" s="19" t="s">
        <v>267</v>
      </c>
      <c r="P172" s="83">
        <v>9</v>
      </c>
      <c r="Q172" s="19" t="s">
        <v>268</v>
      </c>
      <c r="R172" s="19" t="s">
        <v>269</v>
      </c>
    </row>
    <row r="173" spans="1:18" ht="15.75">
      <c r="A173" s="15"/>
      <c r="B173" s="37"/>
      <c r="C173" s="37"/>
      <c r="D173" s="37"/>
      <c r="E173" s="83">
        <v>53</v>
      </c>
      <c r="F173" s="19" t="s">
        <v>258</v>
      </c>
      <c r="G173" s="19" t="s">
        <v>259</v>
      </c>
      <c r="H173" s="19" t="s">
        <v>260</v>
      </c>
      <c r="I173" s="19" t="s">
        <v>261</v>
      </c>
      <c r="J173" s="19" t="s">
        <v>262</v>
      </c>
      <c r="K173" s="19" t="s">
        <v>263</v>
      </c>
      <c r="L173" s="19" t="s">
        <v>264</v>
      </c>
      <c r="M173" s="19" t="s">
        <v>265</v>
      </c>
      <c r="N173" s="19" t="s">
        <v>266</v>
      </c>
      <c r="O173" s="19" t="s">
        <v>267</v>
      </c>
      <c r="P173" s="83">
        <v>9</v>
      </c>
      <c r="Q173" s="19" t="s">
        <v>268</v>
      </c>
      <c r="R173" s="19" t="s">
        <v>269</v>
      </c>
    </row>
    <row r="174" spans="1:18" ht="15.75">
      <c r="A174" s="15"/>
      <c r="B174" s="37"/>
      <c r="C174" s="37"/>
      <c r="D174" s="37"/>
      <c r="E174" s="83">
        <v>54</v>
      </c>
      <c r="F174" s="19" t="s">
        <v>258</v>
      </c>
      <c r="G174" s="19" t="s">
        <v>259</v>
      </c>
      <c r="H174" s="19" t="s">
        <v>260</v>
      </c>
      <c r="I174" s="19" t="s">
        <v>261</v>
      </c>
      <c r="J174" s="19" t="s">
        <v>262</v>
      </c>
      <c r="K174" s="19" t="s">
        <v>263</v>
      </c>
      <c r="L174" s="19" t="s">
        <v>264</v>
      </c>
      <c r="M174" s="19" t="s">
        <v>265</v>
      </c>
      <c r="N174" s="19" t="s">
        <v>266</v>
      </c>
      <c r="O174" s="19" t="s">
        <v>267</v>
      </c>
      <c r="P174" s="83">
        <v>9</v>
      </c>
      <c r="Q174" s="19" t="s">
        <v>268</v>
      </c>
      <c r="R174" s="19" t="s">
        <v>269</v>
      </c>
    </row>
    <row r="175" spans="1:18" ht="15.75">
      <c r="A175" s="15"/>
      <c r="B175" s="37"/>
      <c r="C175" s="37"/>
      <c r="D175" s="37"/>
      <c r="E175" s="83">
        <v>55</v>
      </c>
      <c r="F175" s="19" t="s">
        <v>258</v>
      </c>
      <c r="G175" s="19" t="s">
        <v>259</v>
      </c>
      <c r="H175" s="19" t="s">
        <v>260</v>
      </c>
      <c r="I175" s="19" t="s">
        <v>261</v>
      </c>
      <c r="J175" s="19" t="s">
        <v>262</v>
      </c>
      <c r="K175" s="19" t="s">
        <v>263</v>
      </c>
      <c r="L175" s="19" t="s">
        <v>264</v>
      </c>
      <c r="M175" s="19" t="s">
        <v>265</v>
      </c>
      <c r="N175" s="19" t="s">
        <v>266</v>
      </c>
      <c r="O175" s="19" t="s">
        <v>267</v>
      </c>
      <c r="P175" s="83">
        <v>9</v>
      </c>
      <c r="Q175" s="19" t="s">
        <v>268</v>
      </c>
      <c r="R175" s="19" t="s">
        <v>269</v>
      </c>
    </row>
    <row r="176" spans="1:18" ht="15.75">
      <c r="A176" s="15"/>
      <c r="B176" s="37"/>
      <c r="C176" s="37"/>
      <c r="D176" s="37"/>
      <c r="E176" s="83">
        <v>56</v>
      </c>
      <c r="F176" s="19" t="s">
        <v>258</v>
      </c>
      <c r="G176" s="19" t="s">
        <v>259</v>
      </c>
      <c r="H176" s="19" t="s">
        <v>260</v>
      </c>
      <c r="I176" s="19" t="s">
        <v>261</v>
      </c>
      <c r="J176" s="19" t="s">
        <v>262</v>
      </c>
      <c r="K176" s="19" t="s">
        <v>263</v>
      </c>
      <c r="L176" s="19" t="s">
        <v>264</v>
      </c>
      <c r="M176" s="19" t="s">
        <v>265</v>
      </c>
      <c r="N176" s="19" t="s">
        <v>266</v>
      </c>
      <c r="O176" s="19" t="s">
        <v>267</v>
      </c>
      <c r="P176" s="83">
        <v>9</v>
      </c>
      <c r="Q176" s="19" t="s">
        <v>268</v>
      </c>
      <c r="R176" s="19" t="s">
        <v>269</v>
      </c>
    </row>
    <row r="177" spans="1:18" ht="15.75">
      <c r="A177" s="15"/>
      <c r="B177" s="37"/>
      <c r="C177" s="37"/>
      <c r="D177" s="37"/>
      <c r="E177" s="83">
        <v>57</v>
      </c>
      <c r="F177" s="19" t="s">
        <v>258</v>
      </c>
      <c r="G177" s="19" t="s">
        <v>259</v>
      </c>
      <c r="H177" s="19" t="s">
        <v>260</v>
      </c>
      <c r="I177" s="19" t="s">
        <v>261</v>
      </c>
      <c r="J177" s="19" t="s">
        <v>262</v>
      </c>
      <c r="K177" s="19" t="s">
        <v>263</v>
      </c>
      <c r="L177" s="19" t="s">
        <v>264</v>
      </c>
      <c r="M177" s="19" t="s">
        <v>265</v>
      </c>
      <c r="N177" s="19" t="s">
        <v>266</v>
      </c>
      <c r="O177" s="19" t="s">
        <v>267</v>
      </c>
      <c r="P177" s="83">
        <v>9</v>
      </c>
      <c r="Q177" s="19" t="s">
        <v>268</v>
      </c>
      <c r="R177" s="19" t="s">
        <v>269</v>
      </c>
    </row>
    <row r="178" spans="1:18" ht="15.75">
      <c r="A178" s="15"/>
      <c r="B178" s="37"/>
      <c r="C178" s="37"/>
      <c r="D178" s="37"/>
      <c r="E178" s="83">
        <v>58</v>
      </c>
      <c r="F178" s="19" t="s">
        <v>258</v>
      </c>
      <c r="G178" s="19" t="s">
        <v>259</v>
      </c>
      <c r="H178" s="19" t="s">
        <v>260</v>
      </c>
      <c r="I178" s="19" t="s">
        <v>261</v>
      </c>
      <c r="J178" s="19" t="s">
        <v>262</v>
      </c>
      <c r="K178" s="19" t="s">
        <v>263</v>
      </c>
      <c r="L178" s="19" t="s">
        <v>264</v>
      </c>
      <c r="M178" s="19" t="s">
        <v>265</v>
      </c>
      <c r="N178" s="19" t="s">
        <v>266</v>
      </c>
      <c r="O178" s="19" t="s">
        <v>267</v>
      </c>
      <c r="P178" s="83">
        <v>9</v>
      </c>
      <c r="Q178" s="19" t="s">
        <v>268</v>
      </c>
      <c r="R178" s="19" t="s">
        <v>269</v>
      </c>
    </row>
    <row r="179" spans="1:18" ht="15.75">
      <c r="A179" s="15"/>
      <c r="B179" s="37"/>
      <c r="C179" s="37"/>
      <c r="D179" s="37"/>
      <c r="E179" s="83">
        <v>59</v>
      </c>
      <c r="F179" s="19" t="s">
        <v>270</v>
      </c>
      <c r="G179" s="19" t="s">
        <v>271</v>
      </c>
      <c r="H179" s="19" t="s">
        <v>272</v>
      </c>
      <c r="I179" s="19" t="s">
        <v>273</v>
      </c>
      <c r="J179" s="19" t="s">
        <v>274</v>
      </c>
      <c r="K179" s="19" t="s">
        <v>275</v>
      </c>
      <c r="L179" s="19" t="s">
        <v>276</v>
      </c>
      <c r="M179" s="19" t="s">
        <v>277</v>
      </c>
      <c r="N179" s="19" t="s">
        <v>278</v>
      </c>
      <c r="O179" s="19" t="s">
        <v>279</v>
      </c>
      <c r="P179" s="167">
        <v>0</v>
      </c>
      <c r="Q179" s="19" t="s">
        <v>280</v>
      </c>
      <c r="R179" s="19" t="s">
        <v>281</v>
      </c>
    </row>
    <row r="180" spans="1:18" ht="15.75">
      <c r="A180" s="15"/>
      <c r="B180" s="37"/>
      <c r="C180" s="37"/>
      <c r="D180" s="37"/>
      <c r="E180" s="83">
        <v>60</v>
      </c>
      <c r="F180" s="19" t="s">
        <v>270</v>
      </c>
      <c r="G180" s="19" t="s">
        <v>271</v>
      </c>
      <c r="H180" s="19" t="s">
        <v>272</v>
      </c>
      <c r="I180" s="19" t="s">
        <v>273</v>
      </c>
      <c r="J180" s="19" t="s">
        <v>274</v>
      </c>
      <c r="K180" s="19" t="s">
        <v>275</v>
      </c>
      <c r="L180" s="19" t="s">
        <v>276</v>
      </c>
      <c r="M180" s="19" t="s">
        <v>277</v>
      </c>
      <c r="N180" s="19" t="s">
        <v>278</v>
      </c>
      <c r="O180" s="19" t="s">
        <v>279</v>
      </c>
      <c r="P180" s="83">
        <v>0</v>
      </c>
      <c r="Q180" s="19" t="s">
        <v>280</v>
      </c>
      <c r="R180" s="19" t="s">
        <v>281</v>
      </c>
    </row>
    <row r="181" spans="1:18" ht="15.75">
      <c r="A181" s="15"/>
      <c r="B181" s="37"/>
      <c r="C181" s="37"/>
      <c r="D181" s="37"/>
      <c r="E181" s="83">
        <v>61</v>
      </c>
      <c r="F181" s="19" t="s">
        <v>270</v>
      </c>
      <c r="G181" s="19" t="s">
        <v>271</v>
      </c>
      <c r="H181" s="19" t="s">
        <v>272</v>
      </c>
      <c r="I181" s="19" t="s">
        <v>273</v>
      </c>
      <c r="J181" s="19" t="s">
        <v>274</v>
      </c>
      <c r="K181" s="19" t="s">
        <v>275</v>
      </c>
      <c r="L181" s="19" t="s">
        <v>276</v>
      </c>
      <c r="M181" s="19" t="s">
        <v>277</v>
      </c>
      <c r="N181" s="19" t="s">
        <v>278</v>
      </c>
      <c r="O181" s="19" t="s">
        <v>279</v>
      </c>
      <c r="P181" s="83">
        <v>0</v>
      </c>
      <c r="Q181" s="19" t="s">
        <v>280</v>
      </c>
      <c r="R181" s="19" t="s">
        <v>281</v>
      </c>
    </row>
    <row r="182" spans="1:18" ht="15.75">
      <c r="A182" s="15"/>
      <c r="B182" s="37"/>
      <c r="C182" s="37"/>
      <c r="D182" s="37"/>
      <c r="E182" s="83">
        <v>62</v>
      </c>
      <c r="F182" s="19" t="s">
        <v>270</v>
      </c>
      <c r="G182" s="19" t="s">
        <v>271</v>
      </c>
      <c r="H182" s="19" t="s">
        <v>272</v>
      </c>
      <c r="I182" s="19" t="s">
        <v>273</v>
      </c>
      <c r="J182" s="19" t="s">
        <v>274</v>
      </c>
      <c r="K182" s="19" t="s">
        <v>275</v>
      </c>
      <c r="L182" s="19" t="s">
        <v>276</v>
      </c>
      <c r="M182" s="19" t="s">
        <v>277</v>
      </c>
      <c r="N182" s="19" t="s">
        <v>278</v>
      </c>
      <c r="O182" s="19" t="s">
        <v>279</v>
      </c>
      <c r="P182" s="83">
        <v>0</v>
      </c>
      <c r="Q182" s="19" t="s">
        <v>280</v>
      </c>
      <c r="R182" s="19" t="s">
        <v>281</v>
      </c>
    </row>
    <row r="183" spans="1:18" ht="15.75">
      <c r="A183" s="15"/>
      <c r="B183" s="37"/>
      <c r="C183" s="37"/>
      <c r="D183" s="37"/>
      <c r="E183" s="83">
        <v>63</v>
      </c>
      <c r="F183" s="19" t="s">
        <v>270</v>
      </c>
      <c r="G183" s="19" t="s">
        <v>271</v>
      </c>
      <c r="H183" s="19" t="s">
        <v>272</v>
      </c>
      <c r="I183" s="19" t="s">
        <v>273</v>
      </c>
      <c r="J183" s="19" t="s">
        <v>274</v>
      </c>
      <c r="K183" s="19" t="s">
        <v>275</v>
      </c>
      <c r="L183" s="19" t="s">
        <v>276</v>
      </c>
      <c r="M183" s="19" t="s">
        <v>277</v>
      </c>
      <c r="N183" s="19" t="s">
        <v>278</v>
      </c>
      <c r="O183" s="19" t="s">
        <v>279</v>
      </c>
      <c r="P183" s="83">
        <v>0</v>
      </c>
      <c r="Q183" s="19" t="s">
        <v>280</v>
      </c>
      <c r="R183" s="19" t="s">
        <v>281</v>
      </c>
    </row>
    <row r="184" spans="1:18" ht="15.75">
      <c r="A184" s="15"/>
      <c r="B184" s="37"/>
      <c r="C184" s="37"/>
      <c r="D184" s="37"/>
      <c r="E184" s="83">
        <v>64</v>
      </c>
      <c r="F184" s="19" t="s">
        <v>270</v>
      </c>
      <c r="G184" s="19" t="s">
        <v>271</v>
      </c>
      <c r="H184" s="19" t="s">
        <v>272</v>
      </c>
      <c r="I184" s="19" t="s">
        <v>273</v>
      </c>
      <c r="J184" s="19" t="s">
        <v>274</v>
      </c>
      <c r="K184" s="19" t="s">
        <v>275</v>
      </c>
      <c r="L184" s="19" t="s">
        <v>276</v>
      </c>
      <c r="M184" s="19" t="s">
        <v>277</v>
      </c>
      <c r="N184" s="19" t="s">
        <v>278</v>
      </c>
      <c r="O184" s="19" t="s">
        <v>279</v>
      </c>
      <c r="P184" s="83">
        <v>0</v>
      </c>
      <c r="Q184" s="19" t="s">
        <v>280</v>
      </c>
      <c r="R184" s="19" t="s">
        <v>281</v>
      </c>
    </row>
    <row r="185" spans="1:18" ht="15.75">
      <c r="A185" s="15"/>
      <c r="B185" s="37"/>
      <c r="C185" s="37"/>
      <c r="D185" s="37"/>
      <c r="E185" s="83">
        <v>65</v>
      </c>
      <c r="F185" s="19" t="s">
        <v>270</v>
      </c>
      <c r="G185" s="19" t="s">
        <v>271</v>
      </c>
      <c r="H185" s="19" t="s">
        <v>272</v>
      </c>
      <c r="I185" s="19" t="s">
        <v>273</v>
      </c>
      <c r="J185" s="19" t="s">
        <v>274</v>
      </c>
      <c r="K185" s="19" t="s">
        <v>275</v>
      </c>
      <c r="L185" s="19" t="s">
        <v>276</v>
      </c>
      <c r="M185" s="19" t="s">
        <v>277</v>
      </c>
      <c r="N185" s="19" t="s">
        <v>278</v>
      </c>
      <c r="O185" s="19" t="s">
        <v>279</v>
      </c>
      <c r="P185" s="83">
        <v>0</v>
      </c>
      <c r="Q185" s="19" t="s">
        <v>280</v>
      </c>
      <c r="R185" s="19" t="s">
        <v>281</v>
      </c>
    </row>
    <row r="186" spans="1:18" ht="15.75">
      <c r="A186" s="15"/>
      <c r="B186" s="37"/>
      <c r="C186" s="37"/>
      <c r="D186" s="37"/>
      <c r="E186" s="83">
        <v>66</v>
      </c>
      <c r="F186" s="19" t="s">
        <v>282</v>
      </c>
      <c r="G186" s="19" t="s">
        <v>283</v>
      </c>
      <c r="H186" s="19" t="s">
        <v>284</v>
      </c>
      <c r="I186" s="19" t="s">
        <v>285</v>
      </c>
      <c r="J186" s="19" t="s">
        <v>286</v>
      </c>
      <c r="K186" s="19" t="s">
        <v>287</v>
      </c>
      <c r="L186" s="19" t="s">
        <v>288</v>
      </c>
      <c r="M186" s="19" t="s">
        <v>289</v>
      </c>
      <c r="N186" s="19" t="s">
        <v>290</v>
      </c>
      <c r="O186" s="19" t="s">
        <v>291</v>
      </c>
      <c r="P186" s="40"/>
      <c r="Q186" s="41"/>
      <c r="R186" s="19" t="s">
        <v>292</v>
      </c>
    </row>
    <row r="187" spans="1:18" ht="15.75">
      <c r="A187" s="15"/>
      <c r="B187" s="37"/>
      <c r="C187" s="37"/>
      <c r="D187" s="37"/>
      <c r="E187" s="83">
        <v>67</v>
      </c>
      <c r="F187" s="19" t="s">
        <v>282</v>
      </c>
      <c r="G187" s="19" t="s">
        <v>283</v>
      </c>
      <c r="H187" s="19" t="s">
        <v>284</v>
      </c>
      <c r="I187" s="19" t="s">
        <v>285</v>
      </c>
      <c r="J187" s="19" t="s">
        <v>286</v>
      </c>
      <c r="K187" s="19" t="s">
        <v>287</v>
      </c>
      <c r="L187" s="19" t="s">
        <v>288</v>
      </c>
      <c r="M187" s="19" t="s">
        <v>289</v>
      </c>
      <c r="N187" s="19" t="s">
        <v>290</v>
      </c>
      <c r="O187" s="19" t="s">
        <v>291</v>
      </c>
      <c r="P187" s="40"/>
      <c r="Q187" s="41"/>
      <c r="R187" s="19" t="s">
        <v>292</v>
      </c>
    </row>
    <row r="188" spans="1:18" ht="15.75">
      <c r="A188" s="15"/>
      <c r="B188" s="37"/>
      <c r="C188" s="37"/>
      <c r="D188" s="37"/>
      <c r="E188" s="83">
        <v>68</v>
      </c>
      <c r="F188" s="19" t="s">
        <v>282</v>
      </c>
      <c r="G188" s="19" t="s">
        <v>283</v>
      </c>
      <c r="H188" s="19" t="s">
        <v>284</v>
      </c>
      <c r="I188" s="19" t="s">
        <v>285</v>
      </c>
      <c r="J188" s="19" t="s">
        <v>286</v>
      </c>
      <c r="K188" s="19" t="s">
        <v>287</v>
      </c>
      <c r="L188" s="19" t="s">
        <v>288</v>
      </c>
      <c r="M188" s="19" t="s">
        <v>289</v>
      </c>
      <c r="N188" s="19" t="s">
        <v>290</v>
      </c>
      <c r="O188" s="19" t="s">
        <v>291</v>
      </c>
      <c r="P188" s="40"/>
      <c r="Q188" s="41"/>
      <c r="R188" s="19" t="s">
        <v>292</v>
      </c>
    </row>
    <row r="189" spans="1:18" ht="15.75">
      <c r="A189" s="15"/>
      <c r="B189" s="37"/>
      <c r="C189" s="37"/>
      <c r="D189" s="37"/>
      <c r="E189" s="83">
        <v>69</v>
      </c>
      <c r="F189" s="19" t="s">
        <v>282</v>
      </c>
      <c r="G189" s="19" t="s">
        <v>283</v>
      </c>
      <c r="H189" s="19" t="s">
        <v>284</v>
      </c>
      <c r="I189" s="19" t="s">
        <v>285</v>
      </c>
      <c r="J189" s="19" t="s">
        <v>286</v>
      </c>
      <c r="K189" s="19" t="s">
        <v>287</v>
      </c>
      <c r="L189" s="19" t="s">
        <v>288</v>
      </c>
      <c r="M189" s="19" t="s">
        <v>289</v>
      </c>
      <c r="N189" s="19" t="s">
        <v>290</v>
      </c>
      <c r="O189" s="19" t="s">
        <v>291</v>
      </c>
      <c r="P189" s="40"/>
      <c r="Q189" s="41"/>
      <c r="R189" s="19" t="s">
        <v>292</v>
      </c>
    </row>
    <row r="190" spans="1:18" ht="15.75">
      <c r="A190" s="15"/>
      <c r="B190" s="37"/>
      <c r="C190" s="37"/>
      <c r="D190" s="37"/>
      <c r="E190" s="83">
        <v>70</v>
      </c>
      <c r="F190" s="19" t="s">
        <v>282</v>
      </c>
      <c r="G190" s="19" t="s">
        <v>283</v>
      </c>
      <c r="H190" s="19" t="s">
        <v>284</v>
      </c>
      <c r="I190" s="19" t="s">
        <v>285</v>
      </c>
      <c r="J190" s="19" t="s">
        <v>286</v>
      </c>
      <c r="K190" s="19" t="s">
        <v>287</v>
      </c>
      <c r="L190" s="19" t="s">
        <v>288</v>
      </c>
      <c r="M190" s="19" t="s">
        <v>289</v>
      </c>
      <c r="N190" s="19" t="s">
        <v>290</v>
      </c>
      <c r="O190" s="19" t="s">
        <v>291</v>
      </c>
      <c r="P190" s="40"/>
      <c r="Q190" s="41"/>
      <c r="R190" s="19" t="s">
        <v>292</v>
      </c>
    </row>
    <row r="191" spans="1:18" ht="15.75">
      <c r="A191" s="15"/>
      <c r="B191" s="37"/>
      <c r="C191" s="37"/>
      <c r="D191" s="37"/>
      <c r="E191" s="83">
        <v>71</v>
      </c>
      <c r="F191" s="19" t="s">
        <v>282</v>
      </c>
      <c r="G191" s="19" t="s">
        <v>283</v>
      </c>
      <c r="H191" s="19" t="s">
        <v>284</v>
      </c>
      <c r="I191" s="19" t="s">
        <v>285</v>
      </c>
      <c r="J191" s="19" t="s">
        <v>286</v>
      </c>
      <c r="K191" s="19" t="s">
        <v>287</v>
      </c>
      <c r="L191" s="19" t="s">
        <v>288</v>
      </c>
      <c r="M191" s="19" t="s">
        <v>289</v>
      </c>
      <c r="N191" s="19" t="s">
        <v>290</v>
      </c>
      <c r="O191" s="19" t="s">
        <v>291</v>
      </c>
      <c r="P191" s="40"/>
      <c r="Q191" s="41"/>
      <c r="R191" s="19" t="s">
        <v>292</v>
      </c>
    </row>
    <row r="192" spans="1:18" ht="15.75">
      <c r="A192" s="15"/>
      <c r="B192" s="37"/>
      <c r="C192" s="37"/>
      <c r="D192" s="37"/>
      <c r="E192" s="83">
        <v>72</v>
      </c>
      <c r="F192" s="19" t="s">
        <v>282</v>
      </c>
      <c r="G192" s="19" t="s">
        <v>283</v>
      </c>
      <c r="H192" s="19" t="s">
        <v>284</v>
      </c>
      <c r="I192" s="19" t="s">
        <v>285</v>
      </c>
      <c r="J192" s="19" t="s">
        <v>286</v>
      </c>
      <c r="K192" s="19" t="s">
        <v>287</v>
      </c>
      <c r="L192" s="19" t="s">
        <v>288</v>
      </c>
      <c r="M192" s="19" t="s">
        <v>289</v>
      </c>
      <c r="N192" s="19" t="s">
        <v>290</v>
      </c>
      <c r="O192" s="19" t="s">
        <v>291</v>
      </c>
      <c r="P192" s="40"/>
      <c r="Q192" s="41"/>
      <c r="R192" s="19" t="s">
        <v>292</v>
      </c>
    </row>
    <row r="193" spans="1:18" ht="15.75">
      <c r="A193" s="15"/>
      <c r="B193" s="37"/>
      <c r="C193" s="37"/>
      <c r="D193" s="37"/>
      <c r="E193" s="83">
        <v>73</v>
      </c>
      <c r="F193" s="19" t="s">
        <v>293</v>
      </c>
      <c r="G193" s="19" t="s">
        <v>294</v>
      </c>
      <c r="H193" s="19" t="s">
        <v>295</v>
      </c>
      <c r="I193" s="19" t="s">
        <v>296</v>
      </c>
      <c r="J193" s="19" t="s">
        <v>297</v>
      </c>
      <c r="K193" s="19" t="s">
        <v>298</v>
      </c>
      <c r="L193" s="19" t="s">
        <v>299</v>
      </c>
      <c r="M193" s="19" t="s">
        <v>300</v>
      </c>
      <c r="N193" s="19" t="s">
        <v>301</v>
      </c>
      <c r="O193" s="19" t="s">
        <v>302</v>
      </c>
      <c r="P193" s="42"/>
      <c r="Q193" s="43"/>
      <c r="R193" s="19" t="s">
        <v>303</v>
      </c>
    </row>
    <row r="194" spans="1:18" ht="15.75">
      <c r="A194" s="15"/>
      <c r="B194" s="37"/>
      <c r="C194" s="37"/>
      <c r="D194" s="37"/>
      <c r="E194" s="83">
        <v>74</v>
      </c>
      <c r="F194" s="19" t="s">
        <v>293</v>
      </c>
      <c r="G194" s="19" t="s">
        <v>294</v>
      </c>
      <c r="H194" s="19" t="s">
        <v>295</v>
      </c>
      <c r="I194" s="19" t="s">
        <v>296</v>
      </c>
      <c r="J194" s="19" t="s">
        <v>297</v>
      </c>
      <c r="K194" s="19" t="s">
        <v>298</v>
      </c>
      <c r="L194" s="19" t="s">
        <v>299</v>
      </c>
      <c r="M194" s="19" t="s">
        <v>300</v>
      </c>
      <c r="N194" s="19" t="s">
        <v>301</v>
      </c>
      <c r="O194" s="19" t="s">
        <v>302</v>
      </c>
      <c r="P194" s="42"/>
      <c r="Q194" s="43"/>
      <c r="R194" s="19" t="s">
        <v>303</v>
      </c>
    </row>
    <row r="195" spans="1:18" ht="15.75">
      <c r="A195" s="15"/>
      <c r="B195" s="37"/>
      <c r="C195" s="37"/>
      <c r="D195" s="37"/>
      <c r="E195" s="83">
        <v>75</v>
      </c>
      <c r="F195" s="19" t="s">
        <v>293</v>
      </c>
      <c r="G195" s="19" t="s">
        <v>294</v>
      </c>
      <c r="H195" s="19" t="s">
        <v>295</v>
      </c>
      <c r="I195" s="19" t="s">
        <v>296</v>
      </c>
      <c r="J195" s="19" t="s">
        <v>297</v>
      </c>
      <c r="K195" s="19" t="s">
        <v>298</v>
      </c>
      <c r="L195" s="19" t="s">
        <v>299</v>
      </c>
      <c r="M195" s="19" t="s">
        <v>300</v>
      </c>
      <c r="N195" s="19" t="s">
        <v>301</v>
      </c>
      <c r="O195" s="19" t="s">
        <v>302</v>
      </c>
      <c r="P195" s="42"/>
      <c r="Q195" s="43"/>
      <c r="R195" s="19" t="s">
        <v>303</v>
      </c>
    </row>
    <row r="196" spans="1:18" ht="15.75">
      <c r="A196" s="15"/>
      <c r="B196" s="37"/>
      <c r="C196" s="37"/>
      <c r="D196" s="37"/>
      <c r="E196" s="83">
        <v>76</v>
      </c>
      <c r="F196" s="19" t="s">
        <v>293</v>
      </c>
      <c r="G196" s="19" t="s">
        <v>294</v>
      </c>
      <c r="H196" s="19" t="s">
        <v>295</v>
      </c>
      <c r="I196" s="19" t="s">
        <v>296</v>
      </c>
      <c r="J196" s="19" t="s">
        <v>297</v>
      </c>
      <c r="K196" s="19" t="s">
        <v>298</v>
      </c>
      <c r="L196" s="19" t="s">
        <v>299</v>
      </c>
      <c r="M196" s="19" t="s">
        <v>300</v>
      </c>
      <c r="N196" s="19" t="s">
        <v>301</v>
      </c>
      <c r="O196" s="19" t="s">
        <v>302</v>
      </c>
      <c r="P196" s="42"/>
      <c r="Q196" s="43"/>
      <c r="R196" s="19" t="s">
        <v>303</v>
      </c>
    </row>
    <row r="197" spans="1:18" ht="15.75">
      <c r="A197" s="15"/>
      <c r="B197" s="37"/>
      <c r="C197" s="37"/>
      <c r="D197" s="37"/>
      <c r="E197" s="83">
        <v>77</v>
      </c>
      <c r="F197" s="19" t="s">
        <v>293</v>
      </c>
      <c r="G197" s="19" t="s">
        <v>294</v>
      </c>
      <c r="H197" s="19" t="s">
        <v>295</v>
      </c>
      <c r="I197" s="19" t="s">
        <v>296</v>
      </c>
      <c r="J197" s="19" t="s">
        <v>297</v>
      </c>
      <c r="K197" s="19" t="s">
        <v>298</v>
      </c>
      <c r="L197" s="19" t="s">
        <v>299</v>
      </c>
      <c r="M197" s="19" t="s">
        <v>300</v>
      </c>
      <c r="N197" s="19" t="s">
        <v>301</v>
      </c>
      <c r="O197" s="19" t="s">
        <v>302</v>
      </c>
      <c r="P197" s="42"/>
      <c r="Q197" s="43"/>
      <c r="R197" s="19" t="s">
        <v>303</v>
      </c>
    </row>
    <row r="198" spans="1:18" ht="15.75">
      <c r="A198" s="15"/>
      <c r="B198" s="37"/>
      <c r="C198" s="37"/>
      <c r="D198" s="37"/>
      <c r="E198" s="83">
        <v>78</v>
      </c>
      <c r="F198" s="19" t="s">
        <v>293</v>
      </c>
      <c r="G198" s="19" t="s">
        <v>294</v>
      </c>
      <c r="H198" s="19" t="s">
        <v>295</v>
      </c>
      <c r="I198" s="19" t="s">
        <v>296</v>
      </c>
      <c r="J198" s="19" t="s">
        <v>297</v>
      </c>
      <c r="K198" s="19" t="s">
        <v>298</v>
      </c>
      <c r="L198" s="19" t="s">
        <v>299</v>
      </c>
      <c r="M198" s="19" t="s">
        <v>300</v>
      </c>
      <c r="N198" s="19" t="s">
        <v>301</v>
      </c>
      <c r="O198" s="19" t="s">
        <v>302</v>
      </c>
      <c r="P198" s="42"/>
      <c r="Q198" s="43"/>
      <c r="R198" s="19" t="s">
        <v>303</v>
      </c>
    </row>
    <row r="199" spans="1:18" ht="15.75">
      <c r="A199" s="15"/>
      <c r="B199" s="37"/>
      <c r="C199" s="37"/>
      <c r="D199" s="37"/>
      <c r="E199" s="83">
        <v>79</v>
      </c>
      <c r="F199" s="19" t="s">
        <v>293</v>
      </c>
      <c r="G199" s="19" t="s">
        <v>294</v>
      </c>
      <c r="H199" s="19" t="s">
        <v>295</v>
      </c>
      <c r="I199" s="19" t="s">
        <v>296</v>
      </c>
      <c r="J199" s="19" t="s">
        <v>297</v>
      </c>
      <c r="K199" s="19" t="s">
        <v>298</v>
      </c>
      <c r="L199" s="19" t="s">
        <v>299</v>
      </c>
      <c r="M199" s="19" t="s">
        <v>300</v>
      </c>
      <c r="N199" s="19" t="s">
        <v>301</v>
      </c>
      <c r="O199" s="19" t="s">
        <v>302</v>
      </c>
      <c r="P199" s="42"/>
      <c r="Q199" s="43"/>
      <c r="R199" s="19" t="s">
        <v>303</v>
      </c>
    </row>
    <row r="200" spans="1:18" ht="15.75">
      <c r="A200" s="15"/>
      <c r="B200" s="37"/>
      <c r="C200" s="37"/>
      <c r="D200" s="37"/>
      <c r="E200" s="83">
        <v>80</v>
      </c>
      <c r="F200" s="19" t="s">
        <v>304</v>
      </c>
      <c r="G200" s="19" t="s">
        <v>305</v>
      </c>
      <c r="H200" s="19" t="s">
        <v>306</v>
      </c>
      <c r="I200" s="19" t="s">
        <v>307</v>
      </c>
      <c r="J200" s="19" t="s">
        <v>308</v>
      </c>
      <c r="K200" s="19" t="s">
        <v>309</v>
      </c>
      <c r="L200" s="19" t="s">
        <v>310</v>
      </c>
      <c r="M200" s="19" t="s">
        <v>311</v>
      </c>
      <c r="N200" s="19" t="s">
        <v>312</v>
      </c>
      <c r="O200" s="19" t="s">
        <v>313</v>
      </c>
      <c r="P200" s="42"/>
      <c r="Q200" s="43"/>
      <c r="R200" s="19" t="s">
        <v>314</v>
      </c>
    </row>
    <row r="201" spans="1:18" ht="15.75">
      <c r="A201" s="15"/>
      <c r="B201" s="37"/>
      <c r="C201" s="37"/>
      <c r="D201" s="37"/>
      <c r="E201" s="83">
        <v>81</v>
      </c>
      <c r="F201" s="19" t="s">
        <v>304</v>
      </c>
      <c r="G201" s="19" t="s">
        <v>305</v>
      </c>
      <c r="H201" s="19" t="s">
        <v>306</v>
      </c>
      <c r="I201" s="19" t="s">
        <v>307</v>
      </c>
      <c r="J201" s="19" t="s">
        <v>308</v>
      </c>
      <c r="K201" s="19" t="s">
        <v>309</v>
      </c>
      <c r="L201" s="19" t="s">
        <v>310</v>
      </c>
      <c r="M201" s="19" t="s">
        <v>311</v>
      </c>
      <c r="N201" s="19" t="s">
        <v>312</v>
      </c>
      <c r="O201" s="19" t="s">
        <v>313</v>
      </c>
      <c r="P201" s="42"/>
      <c r="Q201" s="43"/>
      <c r="R201" s="19" t="s">
        <v>314</v>
      </c>
    </row>
    <row r="202" spans="1:18" ht="15.75">
      <c r="A202" s="15"/>
      <c r="B202" s="37"/>
      <c r="C202" s="37"/>
      <c r="D202" s="37"/>
      <c r="E202" s="83">
        <v>82</v>
      </c>
      <c r="F202" s="19" t="s">
        <v>304</v>
      </c>
      <c r="G202" s="19" t="s">
        <v>305</v>
      </c>
      <c r="H202" s="19" t="s">
        <v>306</v>
      </c>
      <c r="I202" s="19" t="s">
        <v>307</v>
      </c>
      <c r="J202" s="19" t="s">
        <v>308</v>
      </c>
      <c r="K202" s="19" t="s">
        <v>309</v>
      </c>
      <c r="L202" s="19" t="s">
        <v>310</v>
      </c>
      <c r="M202" s="19" t="s">
        <v>311</v>
      </c>
      <c r="N202" s="19" t="s">
        <v>312</v>
      </c>
      <c r="O202" s="19" t="s">
        <v>313</v>
      </c>
      <c r="P202" s="42"/>
      <c r="Q202" s="43"/>
      <c r="R202" s="19" t="s">
        <v>314</v>
      </c>
    </row>
    <row r="203" spans="1:18" ht="15.75">
      <c r="A203" s="15"/>
      <c r="B203" s="37"/>
      <c r="C203" s="37"/>
      <c r="D203" s="37"/>
      <c r="E203" s="83">
        <v>83</v>
      </c>
      <c r="F203" s="19" t="s">
        <v>304</v>
      </c>
      <c r="G203" s="19" t="s">
        <v>305</v>
      </c>
      <c r="H203" s="19" t="s">
        <v>306</v>
      </c>
      <c r="I203" s="19" t="s">
        <v>307</v>
      </c>
      <c r="J203" s="19" t="s">
        <v>308</v>
      </c>
      <c r="K203" s="19" t="s">
        <v>309</v>
      </c>
      <c r="L203" s="19" t="s">
        <v>310</v>
      </c>
      <c r="M203" s="19" t="s">
        <v>311</v>
      </c>
      <c r="N203" s="19" t="s">
        <v>312</v>
      </c>
      <c r="O203" s="19" t="s">
        <v>313</v>
      </c>
      <c r="P203" s="42"/>
      <c r="Q203" s="43"/>
      <c r="R203" s="19" t="s">
        <v>314</v>
      </c>
    </row>
    <row r="204" spans="1:18" ht="15.75">
      <c r="A204" s="15"/>
      <c r="B204" s="37"/>
      <c r="C204" s="37"/>
      <c r="D204" s="37"/>
      <c r="E204" s="83">
        <v>84</v>
      </c>
      <c r="F204" s="19" t="s">
        <v>304</v>
      </c>
      <c r="G204" s="19" t="s">
        <v>305</v>
      </c>
      <c r="H204" s="19" t="s">
        <v>306</v>
      </c>
      <c r="I204" s="19" t="s">
        <v>307</v>
      </c>
      <c r="J204" s="19" t="s">
        <v>308</v>
      </c>
      <c r="K204" s="19" t="s">
        <v>309</v>
      </c>
      <c r="L204" s="19" t="s">
        <v>310</v>
      </c>
      <c r="M204" s="19" t="s">
        <v>311</v>
      </c>
      <c r="N204" s="19" t="s">
        <v>312</v>
      </c>
      <c r="O204" s="19" t="s">
        <v>313</v>
      </c>
      <c r="P204" s="42"/>
      <c r="Q204" s="43"/>
      <c r="R204" s="19" t="s">
        <v>314</v>
      </c>
    </row>
    <row r="205" spans="1:18" ht="15.75">
      <c r="A205" s="15"/>
      <c r="B205" s="37"/>
      <c r="C205" s="37"/>
      <c r="D205" s="37"/>
      <c r="E205" s="83">
        <v>85</v>
      </c>
      <c r="F205" s="19" t="s">
        <v>304</v>
      </c>
      <c r="G205" s="19" t="s">
        <v>305</v>
      </c>
      <c r="H205" s="19" t="s">
        <v>306</v>
      </c>
      <c r="I205" s="19" t="s">
        <v>307</v>
      </c>
      <c r="J205" s="19" t="s">
        <v>308</v>
      </c>
      <c r="K205" s="19" t="s">
        <v>309</v>
      </c>
      <c r="L205" s="19" t="s">
        <v>310</v>
      </c>
      <c r="M205" s="19" t="s">
        <v>311</v>
      </c>
      <c r="N205" s="19" t="s">
        <v>312</v>
      </c>
      <c r="O205" s="19" t="s">
        <v>313</v>
      </c>
      <c r="P205" s="42"/>
      <c r="Q205" s="43"/>
      <c r="R205" s="19" t="s">
        <v>314</v>
      </c>
    </row>
    <row r="206" spans="1:18" ht="15.75">
      <c r="A206" s="15"/>
      <c r="B206" s="37"/>
      <c r="C206" s="37"/>
      <c r="D206" s="37"/>
      <c r="E206" s="83">
        <v>86</v>
      </c>
      <c r="F206" s="19" t="s">
        <v>304</v>
      </c>
      <c r="G206" s="19" t="s">
        <v>305</v>
      </c>
      <c r="H206" s="19" t="s">
        <v>306</v>
      </c>
      <c r="I206" s="19" t="s">
        <v>307</v>
      </c>
      <c r="J206" s="19" t="s">
        <v>308</v>
      </c>
      <c r="K206" s="19" t="s">
        <v>309</v>
      </c>
      <c r="L206" s="19" t="s">
        <v>310</v>
      </c>
      <c r="M206" s="19" t="s">
        <v>311</v>
      </c>
      <c r="N206" s="19" t="s">
        <v>312</v>
      </c>
      <c r="O206" s="19" t="s">
        <v>313</v>
      </c>
      <c r="P206" s="42"/>
      <c r="Q206" s="43"/>
      <c r="R206" s="19" t="s">
        <v>314</v>
      </c>
    </row>
    <row r="207" spans="1:18" ht="15.75">
      <c r="A207" s="15"/>
      <c r="B207" s="37"/>
      <c r="C207" s="37"/>
      <c r="D207" s="37"/>
      <c r="E207" s="83">
        <v>87</v>
      </c>
      <c r="F207" s="19" t="s">
        <v>315</v>
      </c>
      <c r="G207" s="19" t="s">
        <v>316</v>
      </c>
      <c r="H207" s="19" t="s">
        <v>317</v>
      </c>
      <c r="I207" s="19" t="s">
        <v>318</v>
      </c>
      <c r="J207" s="19" t="s">
        <v>319</v>
      </c>
      <c r="K207" s="19" t="s">
        <v>320</v>
      </c>
      <c r="L207" s="19" t="s">
        <v>321</v>
      </c>
      <c r="M207" s="19" t="s">
        <v>322</v>
      </c>
      <c r="N207" s="19" t="s">
        <v>323</v>
      </c>
      <c r="O207" s="19" t="s">
        <v>324</v>
      </c>
      <c r="P207" s="42"/>
      <c r="Q207" s="43"/>
      <c r="R207" s="19" t="s">
        <v>325</v>
      </c>
    </row>
    <row r="208" spans="1:18" ht="15.75">
      <c r="A208" s="15"/>
      <c r="B208" s="37"/>
      <c r="C208" s="37"/>
      <c r="D208" s="37"/>
      <c r="E208" s="83">
        <v>88</v>
      </c>
      <c r="F208" s="19" t="s">
        <v>315</v>
      </c>
      <c r="G208" s="19" t="s">
        <v>316</v>
      </c>
      <c r="H208" s="19" t="s">
        <v>317</v>
      </c>
      <c r="I208" s="19" t="s">
        <v>318</v>
      </c>
      <c r="J208" s="19" t="s">
        <v>319</v>
      </c>
      <c r="K208" s="19" t="s">
        <v>320</v>
      </c>
      <c r="L208" s="19" t="s">
        <v>321</v>
      </c>
      <c r="M208" s="19" t="s">
        <v>322</v>
      </c>
      <c r="N208" s="19" t="s">
        <v>323</v>
      </c>
      <c r="O208" s="19" t="s">
        <v>324</v>
      </c>
      <c r="P208" s="42"/>
      <c r="Q208" s="43"/>
      <c r="R208" s="19" t="s">
        <v>325</v>
      </c>
    </row>
    <row r="209" spans="1:18" ht="15.75">
      <c r="A209" s="15"/>
      <c r="B209" s="37"/>
      <c r="C209" s="37"/>
      <c r="D209" s="37"/>
      <c r="E209" s="83">
        <v>89</v>
      </c>
      <c r="F209" s="19" t="s">
        <v>315</v>
      </c>
      <c r="G209" s="19" t="s">
        <v>316</v>
      </c>
      <c r="H209" s="19" t="s">
        <v>317</v>
      </c>
      <c r="I209" s="19" t="s">
        <v>318</v>
      </c>
      <c r="J209" s="19" t="s">
        <v>319</v>
      </c>
      <c r="K209" s="19" t="s">
        <v>320</v>
      </c>
      <c r="L209" s="19" t="s">
        <v>321</v>
      </c>
      <c r="M209" s="19" t="s">
        <v>322</v>
      </c>
      <c r="N209" s="19" t="s">
        <v>323</v>
      </c>
      <c r="O209" s="19" t="s">
        <v>324</v>
      </c>
      <c r="P209" s="42"/>
      <c r="Q209" s="43"/>
      <c r="R209" s="19" t="s">
        <v>325</v>
      </c>
    </row>
    <row r="210" spans="1:18" ht="15.75">
      <c r="A210" s="15"/>
      <c r="B210" s="37"/>
      <c r="C210" s="37"/>
      <c r="D210" s="37"/>
      <c r="E210" s="83">
        <v>90</v>
      </c>
      <c r="F210" s="19" t="s">
        <v>315</v>
      </c>
      <c r="G210" s="19" t="s">
        <v>316</v>
      </c>
      <c r="H210" s="19" t="s">
        <v>317</v>
      </c>
      <c r="I210" s="19" t="s">
        <v>318</v>
      </c>
      <c r="J210" s="19" t="s">
        <v>319</v>
      </c>
      <c r="K210" s="19" t="s">
        <v>320</v>
      </c>
      <c r="L210" s="19" t="s">
        <v>321</v>
      </c>
      <c r="M210" s="19" t="s">
        <v>322</v>
      </c>
      <c r="N210" s="19" t="s">
        <v>323</v>
      </c>
      <c r="O210" s="19" t="s">
        <v>324</v>
      </c>
      <c r="P210" s="42"/>
      <c r="Q210" s="43"/>
      <c r="R210" s="19" t="s">
        <v>325</v>
      </c>
    </row>
    <row r="211" spans="1:18" ht="15.75">
      <c r="A211" s="15"/>
      <c r="B211" s="37"/>
      <c r="C211" s="37"/>
      <c r="D211" s="37"/>
      <c r="E211" s="83">
        <v>91</v>
      </c>
      <c r="F211" s="19" t="s">
        <v>315</v>
      </c>
      <c r="G211" s="19" t="s">
        <v>316</v>
      </c>
      <c r="H211" s="19" t="s">
        <v>317</v>
      </c>
      <c r="I211" s="19" t="s">
        <v>318</v>
      </c>
      <c r="J211" s="19" t="s">
        <v>319</v>
      </c>
      <c r="K211" s="19" t="s">
        <v>320</v>
      </c>
      <c r="L211" s="19" t="s">
        <v>321</v>
      </c>
      <c r="M211" s="19" t="s">
        <v>322</v>
      </c>
      <c r="N211" s="19" t="s">
        <v>323</v>
      </c>
      <c r="O211" s="19" t="s">
        <v>324</v>
      </c>
      <c r="P211" s="42"/>
      <c r="Q211" s="43"/>
      <c r="R211" s="19" t="s">
        <v>325</v>
      </c>
    </row>
    <row r="212" spans="1:18" ht="15.75">
      <c r="A212" s="15"/>
      <c r="B212" s="37"/>
      <c r="C212" s="37"/>
      <c r="D212" s="37"/>
      <c r="E212" s="83">
        <v>92</v>
      </c>
      <c r="F212" s="19" t="s">
        <v>315</v>
      </c>
      <c r="G212" s="19" t="s">
        <v>316</v>
      </c>
      <c r="H212" s="19" t="s">
        <v>317</v>
      </c>
      <c r="I212" s="19" t="s">
        <v>318</v>
      </c>
      <c r="J212" s="19" t="s">
        <v>319</v>
      </c>
      <c r="K212" s="19" t="s">
        <v>320</v>
      </c>
      <c r="L212" s="19" t="s">
        <v>321</v>
      </c>
      <c r="M212" s="19" t="s">
        <v>322</v>
      </c>
      <c r="N212" s="19" t="s">
        <v>323</v>
      </c>
      <c r="O212" s="19" t="s">
        <v>324</v>
      </c>
      <c r="P212" s="42"/>
      <c r="Q212" s="43"/>
      <c r="R212" s="19" t="s">
        <v>325</v>
      </c>
    </row>
    <row r="213" spans="1:18" ht="15.75">
      <c r="A213" s="15"/>
      <c r="B213" s="37"/>
      <c r="C213" s="37"/>
      <c r="D213" s="37"/>
      <c r="E213" s="83">
        <v>93</v>
      </c>
      <c r="F213" s="19" t="s">
        <v>315</v>
      </c>
      <c r="G213" s="19" t="s">
        <v>316</v>
      </c>
      <c r="H213" s="19" t="s">
        <v>317</v>
      </c>
      <c r="I213" s="19" t="s">
        <v>318</v>
      </c>
      <c r="J213" s="19" t="s">
        <v>319</v>
      </c>
      <c r="K213" s="19" t="s">
        <v>320</v>
      </c>
      <c r="L213" s="19" t="s">
        <v>321</v>
      </c>
      <c r="M213" s="19" t="s">
        <v>322</v>
      </c>
      <c r="N213" s="19" t="s">
        <v>323</v>
      </c>
      <c r="O213" s="19" t="s">
        <v>324</v>
      </c>
      <c r="P213" s="42"/>
      <c r="Q213" s="43"/>
      <c r="R213" s="19" t="s">
        <v>325</v>
      </c>
    </row>
    <row r="214" spans="1:18" ht="15.75">
      <c r="A214" s="15"/>
      <c r="B214" s="37"/>
      <c r="C214" s="37"/>
      <c r="D214" s="37"/>
      <c r="E214" s="83">
        <v>94</v>
      </c>
      <c r="F214" s="19" t="s">
        <v>326</v>
      </c>
      <c r="G214" s="19" t="s">
        <v>327</v>
      </c>
      <c r="H214" s="19" t="s">
        <v>328</v>
      </c>
      <c r="I214" s="19" t="s">
        <v>329</v>
      </c>
      <c r="J214" s="19" t="s">
        <v>330</v>
      </c>
      <c r="K214" s="19" t="s">
        <v>331</v>
      </c>
      <c r="L214" s="19" t="s">
        <v>332</v>
      </c>
      <c r="M214" s="19" t="s">
        <v>333</v>
      </c>
      <c r="N214" s="19" t="s">
        <v>334</v>
      </c>
      <c r="O214" s="19" t="s">
        <v>335</v>
      </c>
      <c r="P214" s="13"/>
      <c r="Q214" s="14"/>
      <c r="R214" s="19" t="s">
        <v>336</v>
      </c>
    </row>
    <row r="215" spans="1:18" ht="15.75">
      <c r="A215" s="15"/>
      <c r="B215" s="37"/>
      <c r="C215" s="37"/>
      <c r="D215" s="37"/>
      <c r="E215" s="83">
        <v>95</v>
      </c>
      <c r="F215" s="19" t="s">
        <v>326</v>
      </c>
      <c r="G215" s="19" t="s">
        <v>327</v>
      </c>
      <c r="H215" s="19" t="s">
        <v>328</v>
      </c>
      <c r="I215" s="19" t="s">
        <v>329</v>
      </c>
      <c r="J215" s="19" t="s">
        <v>330</v>
      </c>
      <c r="K215" s="19" t="s">
        <v>331</v>
      </c>
      <c r="L215" s="19" t="s">
        <v>332</v>
      </c>
      <c r="M215" s="19" t="s">
        <v>333</v>
      </c>
      <c r="N215" s="19" t="s">
        <v>334</v>
      </c>
      <c r="O215" s="19" t="s">
        <v>335</v>
      </c>
      <c r="P215" s="13"/>
      <c r="Q215" s="14"/>
      <c r="R215" s="19" t="s">
        <v>336</v>
      </c>
    </row>
    <row r="216" spans="1:18" ht="15.75">
      <c r="A216" s="15"/>
      <c r="B216" s="37"/>
      <c r="C216" s="37"/>
      <c r="D216" s="37"/>
      <c r="E216" s="83">
        <v>96</v>
      </c>
      <c r="F216" s="19" t="s">
        <v>326</v>
      </c>
      <c r="G216" s="19" t="s">
        <v>327</v>
      </c>
      <c r="H216" s="19" t="s">
        <v>328</v>
      </c>
      <c r="I216" s="19" t="s">
        <v>329</v>
      </c>
      <c r="J216" s="19" t="s">
        <v>330</v>
      </c>
      <c r="K216" s="19" t="s">
        <v>331</v>
      </c>
      <c r="L216" s="19" t="s">
        <v>332</v>
      </c>
      <c r="M216" s="19" t="s">
        <v>333</v>
      </c>
      <c r="N216" s="19" t="s">
        <v>334</v>
      </c>
      <c r="O216" s="19" t="s">
        <v>335</v>
      </c>
      <c r="P216" s="13"/>
      <c r="Q216" s="14"/>
      <c r="R216" s="19" t="s">
        <v>336</v>
      </c>
    </row>
    <row r="217" spans="1:18" ht="15.75">
      <c r="A217" s="15"/>
      <c r="B217" s="37"/>
      <c r="C217" s="37"/>
      <c r="D217" s="37"/>
      <c r="E217" s="83">
        <v>97</v>
      </c>
      <c r="F217" s="19" t="s">
        <v>326</v>
      </c>
      <c r="G217" s="19" t="s">
        <v>327</v>
      </c>
      <c r="H217" s="19" t="s">
        <v>328</v>
      </c>
      <c r="I217" s="19" t="s">
        <v>329</v>
      </c>
      <c r="J217" s="19" t="s">
        <v>330</v>
      </c>
      <c r="K217" s="19" t="s">
        <v>331</v>
      </c>
      <c r="L217" s="19" t="s">
        <v>332</v>
      </c>
      <c r="M217" s="19" t="s">
        <v>333</v>
      </c>
      <c r="N217" s="19" t="s">
        <v>334</v>
      </c>
      <c r="O217" s="19" t="s">
        <v>335</v>
      </c>
      <c r="P217" s="13"/>
      <c r="Q217" s="14"/>
      <c r="R217" s="19" t="s">
        <v>336</v>
      </c>
    </row>
    <row r="218" spans="1:18" ht="15.75">
      <c r="A218" s="15"/>
      <c r="B218" s="37"/>
      <c r="C218" s="37"/>
      <c r="D218" s="37"/>
      <c r="E218" s="83">
        <v>98</v>
      </c>
      <c r="F218" s="19" t="s">
        <v>326</v>
      </c>
      <c r="G218" s="19" t="s">
        <v>327</v>
      </c>
      <c r="H218" s="19" t="s">
        <v>328</v>
      </c>
      <c r="I218" s="19" t="s">
        <v>329</v>
      </c>
      <c r="J218" s="19" t="s">
        <v>330</v>
      </c>
      <c r="K218" s="19" t="s">
        <v>331</v>
      </c>
      <c r="L218" s="19" t="s">
        <v>332</v>
      </c>
      <c r="M218" s="19" t="s">
        <v>333</v>
      </c>
      <c r="N218" s="19" t="s">
        <v>334</v>
      </c>
      <c r="O218" s="19" t="s">
        <v>335</v>
      </c>
      <c r="P218" s="13"/>
      <c r="Q218" s="14"/>
      <c r="R218" s="19" t="s">
        <v>336</v>
      </c>
    </row>
    <row r="219" spans="1:18" ht="15.75">
      <c r="A219" s="15"/>
      <c r="B219" s="37"/>
      <c r="C219" s="37"/>
      <c r="D219" s="37"/>
      <c r="E219" s="83">
        <v>99</v>
      </c>
      <c r="F219" s="19" t="s">
        <v>326</v>
      </c>
      <c r="G219" s="19" t="s">
        <v>327</v>
      </c>
      <c r="H219" s="19" t="s">
        <v>328</v>
      </c>
      <c r="I219" s="19" t="s">
        <v>329</v>
      </c>
      <c r="J219" s="19" t="s">
        <v>330</v>
      </c>
      <c r="K219" s="19" t="s">
        <v>331</v>
      </c>
      <c r="L219" s="19" t="s">
        <v>332</v>
      </c>
      <c r="M219" s="19" t="s">
        <v>333</v>
      </c>
      <c r="N219" s="19" t="s">
        <v>334</v>
      </c>
      <c r="O219" s="19" t="s">
        <v>335</v>
      </c>
      <c r="P219" s="13"/>
      <c r="Q219" s="14"/>
      <c r="R219" s="19" t="s">
        <v>336</v>
      </c>
    </row>
    <row r="220" spans="1:18" ht="15.75">
      <c r="A220" s="15"/>
      <c r="B220" s="37"/>
      <c r="C220" s="37"/>
      <c r="D220" s="37"/>
      <c r="E220" s="83">
        <v>0</v>
      </c>
      <c r="F220" s="19" t="s">
        <v>326</v>
      </c>
      <c r="G220" s="19" t="s">
        <v>327</v>
      </c>
      <c r="H220" s="19" t="s">
        <v>328</v>
      </c>
      <c r="I220" s="19" t="s">
        <v>329</v>
      </c>
      <c r="J220" s="19" t="s">
        <v>330</v>
      </c>
      <c r="K220" s="19" t="s">
        <v>331</v>
      </c>
      <c r="L220" s="19" t="s">
        <v>332</v>
      </c>
      <c r="M220" s="19" t="s">
        <v>333</v>
      </c>
      <c r="N220" s="19" t="s">
        <v>334</v>
      </c>
      <c r="O220" s="19" t="s">
        <v>335</v>
      </c>
      <c r="P220" s="13"/>
      <c r="Q220" s="14"/>
      <c r="R220" s="19" t="s">
        <v>336</v>
      </c>
    </row>
    <row r="221" spans="1:18" ht="15.75">
      <c r="A221" s="15"/>
      <c r="B221" s="37"/>
      <c r="C221" s="37"/>
      <c r="D221" s="37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ht="30.75" customHeight="1" thickBot="1">
      <c r="A222" s="15"/>
      <c r="B222" s="37"/>
      <c r="C222" s="37"/>
      <c r="D222" s="37"/>
      <c r="H222" s="44"/>
      <c r="L222" s="44"/>
      <c r="M222" s="202" t="s">
        <v>337</v>
      </c>
      <c r="N222" s="202"/>
      <c r="O222" s="202"/>
      <c r="P222" s="202"/>
      <c r="Q222" s="202"/>
      <c r="R222" s="202"/>
    </row>
    <row r="223" spans="1:18" ht="48.75" customHeight="1">
      <c r="A223" s="15"/>
      <c r="B223" s="37"/>
      <c r="C223" s="37"/>
      <c r="D223" s="37"/>
      <c r="H223" s="45"/>
      <c r="I223" s="192" t="s">
        <v>339</v>
      </c>
      <c r="J223" s="193"/>
      <c r="K223" s="193"/>
      <c r="L223" s="45"/>
      <c r="M223" s="186" t="s">
        <v>387</v>
      </c>
      <c r="N223" s="186"/>
      <c r="O223" s="186"/>
      <c r="P223" s="186"/>
      <c r="Q223" s="186"/>
      <c r="R223" s="186"/>
    </row>
    <row r="224" spans="1:18" ht="24" customHeight="1" thickBot="1">
      <c r="A224" s="15"/>
      <c r="B224" s="37"/>
      <c r="C224" s="37"/>
      <c r="D224" s="37"/>
      <c r="H224" s="45"/>
      <c r="I224" s="194"/>
      <c r="J224" s="194"/>
      <c r="K224" s="194"/>
      <c r="L224" s="45"/>
      <c r="M224" s="187"/>
      <c r="N224" s="187"/>
      <c r="O224" s="187"/>
      <c r="P224" s="187"/>
      <c r="Q224" s="187"/>
      <c r="R224" s="187"/>
    </row>
    <row r="225" spans="1:11" ht="10.5" customHeight="1">
      <c r="A225" s="15"/>
      <c r="B225" s="37"/>
      <c r="C225" s="37"/>
      <c r="D225" s="37"/>
      <c r="H225" s="28"/>
      <c r="I225" s="47"/>
      <c r="J225" s="47"/>
      <c r="K225" s="47"/>
    </row>
    <row r="226" spans="1:18" ht="42.75" customHeight="1" thickBot="1">
      <c r="A226" s="15"/>
      <c r="B226" s="37"/>
      <c r="C226" s="37"/>
      <c r="D226" s="37"/>
      <c r="H226" s="28"/>
      <c r="I226" s="206" t="s">
        <v>37</v>
      </c>
      <c r="J226" s="201"/>
      <c r="K226" s="201"/>
      <c r="L226" s="28"/>
      <c r="M226" s="16" t="s">
        <v>341</v>
      </c>
      <c r="N226" s="16" t="s">
        <v>342</v>
      </c>
      <c r="O226" s="16" t="s">
        <v>343</v>
      </c>
      <c r="P226" s="16" t="s">
        <v>344</v>
      </c>
      <c r="Q226" s="16" t="s">
        <v>342</v>
      </c>
      <c r="R226" s="16" t="s">
        <v>343</v>
      </c>
    </row>
    <row r="227" spans="1:15" ht="18.75" thickBot="1">
      <c r="A227" s="15"/>
      <c r="B227" s="37"/>
      <c r="C227" s="37"/>
      <c r="D227" s="37"/>
      <c r="H227" s="28"/>
      <c r="I227" s="49" t="s">
        <v>4</v>
      </c>
      <c r="J227" s="203" t="s">
        <v>36</v>
      </c>
      <c r="K227" s="204"/>
      <c r="L227" s="28"/>
      <c r="M227" s="82">
        <v>1</v>
      </c>
      <c r="N227" s="17" t="s">
        <v>166</v>
      </c>
      <c r="O227" s="17" t="s">
        <v>168</v>
      </c>
    </row>
    <row r="228" spans="1:15" ht="15.75">
      <c r="A228" s="15"/>
      <c r="B228" s="37"/>
      <c r="C228" s="37"/>
      <c r="D228" s="37"/>
      <c r="H228" s="28"/>
      <c r="I228" s="92">
        <v>1</v>
      </c>
      <c r="J228" s="51" t="s">
        <v>38</v>
      </c>
      <c r="K228" s="94"/>
      <c r="L228" s="28"/>
      <c r="M228" s="82">
        <v>2</v>
      </c>
      <c r="N228" s="17" t="s">
        <v>166</v>
      </c>
      <c r="O228" s="17" t="s">
        <v>168</v>
      </c>
    </row>
    <row r="229" spans="1:15" ht="15.75">
      <c r="A229" s="15"/>
      <c r="B229" s="37"/>
      <c r="C229" s="37"/>
      <c r="D229" s="37"/>
      <c r="H229" s="28"/>
      <c r="I229" s="92">
        <v>2</v>
      </c>
      <c r="J229" s="51" t="s">
        <v>38</v>
      </c>
      <c r="K229" s="94"/>
      <c r="L229" s="28"/>
      <c r="M229" s="82">
        <v>3</v>
      </c>
      <c r="N229" s="17" t="s">
        <v>166</v>
      </c>
      <c r="O229" s="17" t="s">
        <v>168</v>
      </c>
    </row>
    <row r="230" spans="1:15" ht="15.75">
      <c r="A230" s="15"/>
      <c r="B230" s="37"/>
      <c r="C230" s="37"/>
      <c r="D230" s="37"/>
      <c r="H230" s="28"/>
      <c r="I230" s="95">
        <v>3</v>
      </c>
      <c r="J230" s="51" t="s">
        <v>345</v>
      </c>
      <c r="K230" s="94"/>
      <c r="L230" s="28"/>
      <c r="M230" s="82">
        <v>4</v>
      </c>
      <c r="N230" s="17" t="s">
        <v>166</v>
      </c>
      <c r="O230" s="17" t="s">
        <v>168</v>
      </c>
    </row>
    <row r="231" spans="1:15" ht="15.75">
      <c r="A231" s="15"/>
      <c r="B231" s="37"/>
      <c r="C231" s="37"/>
      <c r="D231" s="37"/>
      <c r="H231" s="28"/>
      <c r="I231" s="95">
        <v>4</v>
      </c>
      <c r="J231" s="51" t="s">
        <v>345</v>
      </c>
      <c r="K231" s="94"/>
      <c r="L231" s="28"/>
      <c r="M231" s="82">
        <v>5</v>
      </c>
      <c r="N231" s="17" t="s">
        <v>166</v>
      </c>
      <c r="O231" s="17" t="s">
        <v>168</v>
      </c>
    </row>
    <row r="232" spans="1:15" ht="15.75">
      <c r="A232" s="15"/>
      <c r="B232" s="37"/>
      <c r="C232" s="37"/>
      <c r="D232" s="37"/>
      <c r="H232" s="28"/>
      <c r="I232" s="95">
        <v>5</v>
      </c>
      <c r="J232" s="51" t="s">
        <v>346</v>
      </c>
      <c r="K232" s="94"/>
      <c r="L232" s="28"/>
      <c r="M232" s="82">
        <v>6</v>
      </c>
      <c r="N232" s="17" t="s">
        <v>166</v>
      </c>
      <c r="O232" s="17" t="s">
        <v>168</v>
      </c>
    </row>
    <row r="233" spans="1:15" ht="15.75">
      <c r="A233" s="15"/>
      <c r="B233" s="37"/>
      <c r="C233" s="37"/>
      <c r="D233" s="37"/>
      <c r="H233" s="28"/>
      <c r="I233" s="95">
        <v>6</v>
      </c>
      <c r="J233" s="51" t="s">
        <v>346</v>
      </c>
      <c r="K233" s="94"/>
      <c r="L233" s="28"/>
      <c r="M233" s="83">
        <v>7</v>
      </c>
      <c r="N233" s="19" t="s">
        <v>177</v>
      </c>
      <c r="O233" s="19" t="s">
        <v>179</v>
      </c>
    </row>
    <row r="234" spans="1:15" ht="15.75">
      <c r="A234" s="15"/>
      <c r="B234" s="37"/>
      <c r="C234" s="37"/>
      <c r="D234" s="37"/>
      <c r="H234" s="28"/>
      <c r="I234" s="92">
        <v>7</v>
      </c>
      <c r="J234" s="51" t="s">
        <v>347</v>
      </c>
      <c r="K234" s="94"/>
      <c r="L234" s="28"/>
      <c r="M234" s="83">
        <v>8</v>
      </c>
      <c r="N234" s="19" t="s">
        <v>177</v>
      </c>
      <c r="O234" s="19" t="s">
        <v>179</v>
      </c>
    </row>
    <row r="235" spans="1:15" ht="15.75">
      <c r="A235" s="15"/>
      <c r="B235" s="37"/>
      <c r="C235" s="37"/>
      <c r="D235" s="37"/>
      <c r="H235" s="28"/>
      <c r="I235" s="92">
        <v>8</v>
      </c>
      <c r="J235" s="51" t="s">
        <v>347</v>
      </c>
      <c r="K235" s="94"/>
      <c r="L235" s="28"/>
      <c r="M235" s="83">
        <v>9</v>
      </c>
      <c r="N235" s="19" t="s">
        <v>177</v>
      </c>
      <c r="O235" s="19" t="s">
        <v>179</v>
      </c>
    </row>
    <row r="236" spans="1:15" ht="15.75">
      <c r="A236" s="15"/>
      <c r="B236" s="37"/>
      <c r="C236" s="37"/>
      <c r="D236" s="37"/>
      <c r="H236" s="28"/>
      <c r="I236" s="92">
        <v>9</v>
      </c>
      <c r="J236" s="51" t="s">
        <v>348</v>
      </c>
      <c r="K236" s="94"/>
      <c r="L236" s="28"/>
      <c r="M236" s="83">
        <v>10</v>
      </c>
      <c r="N236" s="19" t="s">
        <v>177</v>
      </c>
      <c r="O236" s="19" t="s">
        <v>179</v>
      </c>
    </row>
    <row r="237" spans="1:15" ht="15.75">
      <c r="A237" s="15"/>
      <c r="B237" s="37"/>
      <c r="C237" s="37"/>
      <c r="D237" s="37"/>
      <c r="H237" s="28"/>
      <c r="I237" s="92">
        <v>0</v>
      </c>
      <c r="J237" s="51" t="s">
        <v>348</v>
      </c>
      <c r="K237" s="94"/>
      <c r="L237" s="28"/>
      <c r="M237" s="83">
        <v>11</v>
      </c>
      <c r="N237" s="19" t="s">
        <v>177</v>
      </c>
      <c r="O237" s="19" t="s">
        <v>179</v>
      </c>
    </row>
    <row r="238" spans="1:15" ht="16.5" thickBot="1">
      <c r="A238" s="15"/>
      <c r="B238" s="37"/>
      <c r="C238" s="37"/>
      <c r="D238" s="37"/>
      <c r="H238" s="28"/>
      <c r="I238" s="92"/>
      <c r="J238" s="20"/>
      <c r="K238" s="21"/>
      <c r="L238" s="28"/>
      <c r="M238" s="83">
        <v>12</v>
      </c>
      <c r="N238" s="19" t="s">
        <v>177</v>
      </c>
      <c r="O238" s="19" t="s">
        <v>179</v>
      </c>
    </row>
    <row r="239" spans="1:15" ht="15.75">
      <c r="A239" s="15"/>
      <c r="B239" s="37"/>
      <c r="C239" s="37"/>
      <c r="D239" s="37"/>
      <c r="H239" s="28"/>
      <c r="I239" s="205" t="s">
        <v>39</v>
      </c>
      <c r="J239" s="205"/>
      <c r="K239" s="205"/>
      <c r="L239" s="28"/>
      <c r="M239" s="83">
        <v>13</v>
      </c>
      <c r="N239" s="19" t="s">
        <v>189</v>
      </c>
      <c r="O239" s="19" t="s">
        <v>191</v>
      </c>
    </row>
    <row r="240" spans="1:15" ht="15.75">
      <c r="A240" s="15"/>
      <c r="B240" s="37"/>
      <c r="C240" s="37"/>
      <c r="D240" s="37"/>
      <c r="H240" s="28"/>
      <c r="I240" s="206"/>
      <c r="J240" s="206"/>
      <c r="K240" s="206"/>
      <c r="L240" s="28"/>
      <c r="M240" s="83">
        <v>14</v>
      </c>
      <c r="N240" s="19" t="s">
        <v>189</v>
      </c>
      <c r="O240" s="19" t="s">
        <v>191</v>
      </c>
    </row>
    <row r="241" spans="1:15" ht="18.75" thickBot="1">
      <c r="A241" s="15"/>
      <c r="B241" s="37"/>
      <c r="C241" s="37"/>
      <c r="D241" s="37"/>
      <c r="H241" s="28"/>
      <c r="I241" s="49" t="s">
        <v>4</v>
      </c>
      <c r="J241" s="203" t="s">
        <v>36</v>
      </c>
      <c r="K241" s="204"/>
      <c r="L241" s="28"/>
      <c r="M241" s="83">
        <v>15</v>
      </c>
      <c r="N241" s="19" t="s">
        <v>189</v>
      </c>
      <c r="O241" s="19" t="s">
        <v>191</v>
      </c>
    </row>
    <row r="242" spans="1:15" ht="15.75">
      <c r="A242" s="15"/>
      <c r="B242" s="37"/>
      <c r="C242" s="37"/>
      <c r="D242" s="37"/>
      <c r="H242" s="28"/>
      <c r="I242" s="92">
        <v>1</v>
      </c>
      <c r="J242" s="51" t="s">
        <v>40</v>
      </c>
      <c r="K242" s="94"/>
      <c r="L242" s="28"/>
      <c r="M242" s="83">
        <v>16</v>
      </c>
      <c r="N242" s="19" t="s">
        <v>189</v>
      </c>
      <c r="O242" s="19" t="s">
        <v>191</v>
      </c>
    </row>
    <row r="243" spans="1:15" ht="15.75">
      <c r="A243" s="15"/>
      <c r="B243" s="37"/>
      <c r="C243" s="37"/>
      <c r="D243" s="37"/>
      <c r="H243" s="28"/>
      <c r="I243" s="92">
        <v>2</v>
      </c>
      <c r="J243" s="51" t="s">
        <v>40</v>
      </c>
      <c r="K243" s="94"/>
      <c r="L243" s="28"/>
      <c r="M243" s="83">
        <v>17</v>
      </c>
      <c r="N243" s="19" t="s">
        <v>189</v>
      </c>
      <c r="O243" s="19" t="s">
        <v>191</v>
      </c>
    </row>
    <row r="244" spans="1:15" ht="15.75">
      <c r="A244" s="15"/>
      <c r="B244" s="37"/>
      <c r="C244" s="37"/>
      <c r="D244" s="37"/>
      <c r="H244" s="28"/>
      <c r="I244" s="92">
        <v>3</v>
      </c>
      <c r="J244" s="51" t="s">
        <v>40</v>
      </c>
      <c r="K244" s="94"/>
      <c r="L244" s="28"/>
      <c r="M244" s="83">
        <v>18</v>
      </c>
      <c r="N244" s="19" t="s">
        <v>189</v>
      </c>
      <c r="O244" s="19" t="s">
        <v>191</v>
      </c>
    </row>
    <row r="245" spans="1:15" ht="15.75">
      <c r="A245" s="15"/>
      <c r="B245" s="37"/>
      <c r="C245" s="37"/>
      <c r="D245" s="37"/>
      <c r="H245" s="28"/>
      <c r="I245" s="92">
        <v>4</v>
      </c>
      <c r="J245" s="51" t="s">
        <v>40</v>
      </c>
      <c r="K245" s="94"/>
      <c r="L245" s="28"/>
      <c r="M245" s="83">
        <v>19</v>
      </c>
      <c r="N245" s="19" t="s">
        <v>201</v>
      </c>
      <c r="O245" s="19" t="s">
        <v>203</v>
      </c>
    </row>
    <row r="246" spans="1:15" ht="15.75">
      <c r="A246" s="15"/>
      <c r="B246" s="37"/>
      <c r="C246" s="37"/>
      <c r="D246" s="37"/>
      <c r="H246" s="28"/>
      <c r="I246" s="92">
        <v>5</v>
      </c>
      <c r="J246" s="51" t="s">
        <v>40</v>
      </c>
      <c r="K246" s="94"/>
      <c r="L246" s="28"/>
      <c r="M246" s="83">
        <v>20</v>
      </c>
      <c r="N246" s="19" t="s">
        <v>201</v>
      </c>
      <c r="O246" s="19" t="s">
        <v>203</v>
      </c>
    </row>
    <row r="247" spans="1:15" ht="15.75">
      <c r="A247" s="15"/>
      <c r="B247" s="37"/>
      <c r="C247" s="37"/>
      <c r="D247" s="37"/>
      <c r="H247" s="28"/>
      <c r="I247" s="92">
        <v>6</v>
      </c>
      <c r="J247" s="96" t="s">
        <v>352</v>
      </c>
      <c r="K247" s="97"/>
      <c r="L247" s="28"/>
      <c r="M247" s="83">
        <v>21</v>
      </c>
      <c r="N247" s="19" t="s">
        <v>201</v>
      </c>
      <c r="O247" s="19" t="s">
        <v>203</v>
      </c>
    </row>
    <row r="248" spans="1:15" ht="15.75">
      <c r="A248" s="15"/>
      <c r="B248" s="37"/>
      <c r="C248" s="37"/>
      <c r="D248" s="37"/>
      <c r="H248" s="28"/>
      <c r="I248" s="20">
        <v>7</v>
      </c>
      <c r="J248" s="96" t="s">
        <v>352</v>
      </c>
      <c r="K248" s="97"/>
      <c r="L248" s="28"/>
      <c r="M248" s="83">
        <v>22</v>
      </c>
      <c r="N248" s="19" t="s">
        <v>201</v>
      </c>
      <c r="O248" s="19" t="s">
        <v>203</v>
      </c>
    </row>
    <row r="249" spans="1:15" ht="15.75">
      <c r="A249" s="15"/>
      <c r="B249" s="37"/>
      <c r="C249" s="37"/>
      <c r="D249" s="37"/>
      <c r="H249" s="28"/>
      <c r="I249" s="20">
        <v>8</v>
      </c>
      <c r="J249" s="51" t="s">
        <v>352</v>
      </c>
      <c r="K249" s="94"/>
      <c r="L249" s="28"/>
      <c r="M249" s="83">
        <v>23</v>
      </c>
      <c r="N249" s="19" t="s">
        <v>201</v>
      </c>
      <c r="O249" s="19" t="s">
        <v>203</v>
      </c>
    </row>
    <row r="250" spans="1:15" ht="15.75">
      <c r="A250" s="15"/>
      <c r="B250" s="37"/>
      <c r="C250" s="37"/>
      <c r="D250" s="37"/>
      <c r="H250" s="28"/>
      <c r="I250" s="20">
        <v>9</v>
      </c>
      <c r="J250" s="51" t="s">
        <v>352</v>
      </c>
      <c r="K250" s="94"/>
      <c r="L250" s="28"/>
      <c r="M250" s="83">
        <v>24</v>
      </c>
      <c r="N250" s="19" t="s">
        <v>201</v>
      </c>
      <c r="O250" s="19" t="s">
        <v>203</v>
      </c>
    </row>
    <row r="251" spans="1:15" ht="15.75">
      <c r="A251" s="15"/>
      <c r="B251" s="37"/>
      <c r="C251" s="37"/>
      <c r="D251" s="37"/>
      <c r="H251" s="28"/>
      <c r="I251" s="92">
        <v>0</v>
      </c>
      <c r="J251" s="51" t="s">
        <v>352</v>
      </c>
      <c r="K251" s="94"/>
      <c r="L251" s="28"/>
      <c r="M251" s="83">
        <v>25</v>
      </c>
      <c r="N251" s="19" t="s">
        <v>213</v>
      </c>
      <c r="O251" s="19" t="s">
        <v>215</v>
      </c>
    </row>
    <row r="252" spans="1:15" ht="15.75">
      <c r="A252" s="15"/>
      <c r="B252" s="37"/>
      <c r="C252" s="37"/>
      <c r="D252" s="37"/>
      <c r="H252" s="28"/>
      <c r="I252" s="92"/>
      <c r="J252" s="96"/>
      <c r="K252" s="97"/>
      <c r="L252" s="28"/>
      <c r="M252" s="83">
        <v>26</v>
      </c>
      <c r="N252" s="19" t="s">
        <v>213</v>
      </c>
      <c r="O252" s="19" t="s">
        <v>215</v>
      </c>
    </row>
    <row r="253" spans="1:15" ht="15.75">
      <c r="A253" s="15"/>
      <c r="B253" s="37"/>
      <c r="C253" s="37"/>
      <c r="D253" s="37"/>
      <c r="H253" s="28"/>
      <c r="I253" s="20"/>
      <c r="J253" s="207"/>
      <c r="K253" s="208"/>
      <c r="L253" s="28"/>
      <c r="M253" s="83">
        <v>27</v>
      </c>
      <c r="N253" s="19" t="s">
        <v>213</v>
      </c>
      <c r="O253" s="19" t="s">
        <v>215</v>
      </c>
    </row>
    <row r="254" spans="1:15" ht="15.75">
      <c r="A254" s="15"/>
      <c r="B254" s="37"/>
      <c r="C254" s="37"/>
      <c r="D254" s="37"/>
      <c r="H254" s="28"/>
      <c r="I254" s="20"/>
      <c r="J254" s="207"/>
      <c r="K254" s="208"/>
      <c r="L254" s="28"/>
      <c r="M254" s="83">
        <v>28</v>
      </c>
      <c r="N254" s="19" t="s">
        <v>213</v>
      </c>
      <c r="O254" s="19" t="s">
        <v>215</v>
      </c>
    </row>
    <row r="255" spans="1:15" ht="15.75">
      <c r="A255" s="15"/>
      <c r="B255" s="37"/>
      <c r="C255" s="37"/>
      <c r="D255" s="37"/>
      <c r="H255" s="28"/>
      <c r="L255" s="28"/>
      <c r="M255" s="83">
        <v>29</v>
      </c>
      <c r="N255" s="19" t="s">
        <v>213</v>
      </c>
      <c r="O255" s="19" t="s">
        <v>215</v>
      </c>
    </row>
    <row r="256" spans="1:15" ht="15.75">
      <c r="A256" s="15"/>
      <c r="B256" s="37"/>
      <c r="C256" s="37"/>
      <c r="D256" s="37"/>
      <c r="H256" s="28"/>
      <c r="L256" s="28"/>
      <c r="M256" s="83">
        <v>30</v>
      </c>
      <c r="N256" s="19" t="s">
        <v>213</v>
      </c>
      <c r="O256" s="19" t="s">
        <v>215</v>
      </c>
    </row>
    <row r="257" spans="1:15" ht="15.75">
      <c r="A257" s="15"/>
      <c r="B257" s="37"/>
      <c r="C257" s="37"/>
      <c r="D257" s="37"/>
      <c r="H257" s="28"/>
      <c r="L257" s="28"/>
      <c r="M257" s="83">
        <v>31</v>
      </c>
      <c r="N257" s="19" t="s">
        <v>225</v>
      </c>
      <c r="O257" s="19" t="s">
        <v>227</v>
      </c>
    </row>
    <row r="258" spans="1:15" ht="15.75">
      <c r="A258" s="15"/>
      <c r="B258" s="37"/>
      <c r="C258" s="37"/>
      <c r="D258" s="37"/>
      <c r="H258" s="28"/>
      <c r="L258" s="28"/>
      <c r="M258" s="83">
        <v>32</v>
      </c>
      <c r="N258" s="19" t="s">
        <v>225</v>
      </c>
      <c r="O258" s="19" t="s">
        <v>227</v>
      </c>
    </row>
    <row r="259" spans="1:15" ht="15.75">
      <c r="A259" s="15"/>
      <c r="B259" s="37"/>
      <c r="C259" s="37"/>
      <c r="D259" s="37"/>
      <c r="H259" s="28"/>
      <c r="L259" s="28"/>
      <c r="M259" s="83">
        <v>33</v>
      </c>
      <c r="N259" s="19" t="s">
        <v>225</v>
      </c>
      <c r="O259" s="19" t="s">
        <v>227</v>
      </c>
    </row>
    <row r="260" spans="1:15" ht="15.75">
      <c r="A260" s="15"/>
      <c r="B260" s="37"/>
      <c r="C260" s="37"/>
      <c r="D260" s="37"/>
      <c r="H260" s="28"/>
      <c r="L260" s="28"/>
      <c r="M260" s="83">
        <v>34</v>
      </c>
      <c r="N260" s="19" t="s">
        <v>225</v>
      </c>
      <c r="O260" s="19" t="s">
        <v>227</v>
      </c>
    </row>
    <row r="261" spans="1:15" ht="15.75">
      <c r="A261" s="15"/>
      <c r="B261" s="37"/>
      <c r="C261" s="37"/>
      <c r="D261" s="37"/>
      <c r="H261" s="28"/>
      <c r="L261" s="28"/>
      <c r="M261" s="83">
        <v>35</v>
      </c>
      <c r="N261" s="19" t="s">
        <v>225</v>
      </c>
      <c r="O261" s="19" t="s">
        <v>227</v>
      </c>
    </row>
    <row r="262" spans="1:15" ht="15.75">
      <c r="A262" s="15"/>
      <c r="B262" s="37"/>
      <c r="C262" s="37"/>
      <c r="D262" s="37"/>
      <c r="H262" s="28"/>
      <c r="L262" s="28"/>
      <c r="M262" s="83">
        <v>36</v>
      </c>
      <c r="N262" s="19" t="s">
        <v>225</v>
      </c>
      <c r="O262" s="19" t="s">
        <v>227</v>
      </c>
    </row>
    <row r="263" spans="1:15" ht="15.75">
      <c r="A263" s="15"/>
      <c r="B263" s="37"/>
      <c r="C263" s="37"/>
      <c r="D263" s="37"/>
      <c r="E263" s="115" t="s">
        <v>410</v>
      </c>
      <c r="H263" s="28"/>
      <c r="L263" s="28"/>
      <c r="M263" s="83">
        <v>37</v>
      </c>
      <c r="N263" s="19" t="s">
        <v>225</v>
      </c>
      <c r="O263" s="19" t="s">
        <v>227</v>
      </c>
    </row>
    <row r="264" spans="1:15" ht="25.5">
      <c r="A264" s="15"/>
      <c r="B264" s="37"/>
      <c r="C264" s="37"/>
      <c r="D264" s="37"/>
      <c r="E264" s="111" t="s">
        <v>390</v>
      </c>
      <c r="F264" s="244" t="s">
        <v>392</v>
      </c>
      <c r="H264" s="28"/>
      <c r="L264" s="28"/>
      <c r="M264" s="83">
        <v>38</v>
      </c>
      <c r="N264" s="19" t="s">
        <v>236</v>
      </c>
      <c r="O264" s="19" t="s">
        <v>238</v>
      </c>
    </row>
    <row r="265" spans="1:15" ht="15.75">
      <c r="A265" s="15"/>
      <c r="B265" s="37"/>
      <c r="C265" s="37"/>
      <c r="D265" s="37"/>
      <c r="E265" s="112" t="s">
        <v>391</v>
      </c>
      <c r="F265" s="245"/>
      <c r="H265" s="28"/>
      <c r="L265" s="28"/>
      <c r="M265" s="83">
        <v>39</v>
      </c>
      <c r="N265" s="19" t="s">
        <v>236</v>
      </c>
      <c r="O265" s="19" t="s">
        <v>238</v>
      </c>
    </row>
    <row r="266" spans="1:15" ht="15.75">
      <c r="A266" s="15"/>
      <c r="B266" s="37"/>
      <c r="C266" s="37"/>
      <c r="D266" s="37"/>
      <c r="E266" s="116">
        <v>1</v>
      </c>
      <c r="F266" s="114" t="s">
        <v>393</v>
      </c>
      <c r="H266" s="28"/>
      <c r="L266" s="28"/>
      <c r="M266" s="83">
        <v>40</v>
      </c>
      <c r="N266" s="19" t="s">
        <v>236</v>
      </c>
      <c r="O266" s="19" t="s">
        <v>238</v>
      </c>
    </row>
    <row r="267" spans="1:15" ht="15.75">
      <c r="A267" s="15"/>
      <c r="B267" s="37"/>
      <c r="C267" s="37"/>
      <c r="D267" s="37"/>
      <c r="E267" s="103">
        <v>2</v>
      </c>
      <c r="F267" s="114" t="s">
        <v>393</v>
      </c>
      <c r="H267" s="28"/>
      <c r="L267" s="28"/>
      <c r="M267" s="83">
        <v>41</v>
      </c>
      <c r="N267" s="19" t="s">
        <v>236</v>
      </c>
      <c r="O267" s="19" t="s">
        <v>238</v>
      </c>
    </row>
    <row r="268" spans="1:15" ht="15.75">
      <c r="A268" s="15"/>
      <c r="B268" s="37"/>
      <c r="C268" s="37"/>
      <c r="D268" s="37"/>
      <c r="E268" s="103">
        <v>3</v>
      </c>
      <c r="F268" s="114" t="s">
        <v>393</v>
      </c>
      <c r="H268" s="28"/>
      <c r="L268" s="28"/>
      <c r="M268" s="83">
        <v>42</v>
      </c>
      <c r="N268" s="19" t="s">
        <v>236</v>
      </c>
      <c r="O268" s="19" t="s">
        <v>238</v>
      </c>
    </row>
    <row r="269" spans="1:15" ht="15.75">
      <c r="A269" s="15"/>
      <c r="B269" s="37"/>
      <c r="C269" s="37"/>
      <c r="D269" s="37"/>
      <c r="E269" s="103">
        <v>4</v>
      </c>
      <c r="F269" s="114" t="s">
        <v>393</v>
      </c>
      <c r="H269" s="28"/>
      <c r="L269" s="28"/>
      <c r="M269" s="83">
        <v>43</v>
      </c>
      <c r="N269" s="19" t="s">
        <v>236</v>
      </c>
      <c r="O269" s="19" t="s">
        <v>238</v>
      </c>
    </row>
    <row r="270" spans="1:15" ht="15.75">
      <c r="A270" s="15"/>
      <c r="B270" s="37"/>
      <c r="C270" s="37"/>
      <c r="D270" s="37"/>
      <c r="E270" s="103">
        <v>5</v>
      </c>
      <c r="F270" s="114" t="s">
        <v>393</v>
      </c>
      <c r="H270" s="28"/>
      <c r="L270" s="28"/>
      <c r="M270" s="83">
        <v>44</v>
      </c>
      <c r="N270" s="19" t="s">
        <v>236</v>
      </c>
      <c r="O270" s="19" t="s">
        <v>238</v>
      </c>
    </row>
    <row r="271" spans="1:15" ht="15.75">
      <c r="A271" s="15"/>
      <c r="B271" s="37"/>
      <c r="C271" s="37"/>
      <c r="D271" s="37"/>
      <c r="E271" s="103">
        <v>6</v>
      </c>
      <c r="F271" s="114" t="s">
        <v>394</v>
      </c>
      <c r="H271" s="28"/>
      <c r="L271" s="28"/>
      <c r="M271" s="83">
        <v>45</v>
      </c>
      <c r="N271" s="19" t="s">
        <v>248</v>
      </c>
      <c r="O271" s="19" t="s">
        <v>250</v>
      </c>
    </row>
    <row r="272" spans="1:15" ht="15.75">
      <c r="A272" s="15"/>
      <c r="B272" s="37"/>
      <c r="C272" s="37"/>
      <c r="D272" s="37"/>
      <c r="E272" s="103">
        <v>7</v>
      </c>
      <c r="F272" s="114" t="s">
        <v>394</v>
      </c>
      <c r="H272" s="28"/>
      <c r="L272" s="28"/>
      <c r="M272" s="83">
        <v>46</v>
      </c>
      <c r="N272" s="19" t="s">
        <v>248</v>
      </c>
      <c r="O272" s="19" t="s">
        <v>250</v>
      </c>
    </row>
    <row r="273" spans="1:15" ht="15.75">
      <c r="A273" s="15"/>
      <c r="B273" s="37"/>
      <c r="C273" s="37"/>
      <c r="D273" s="37"/>
      <c r="E273" s="103">
        <v>8</v>
      </c>
      <c r="F273" s="114" t="s">
        <v>394</v>
      </c>
      <c r="H273" s="28"/>
      <c r="L273" s="28"/>
      <c r="M273" s="83">
        <v>47</v>
      </c>
      <c r="N273" s="19" t="s">
        <v>248</v>
      </c>
      <c r="O273" s="19" t="s">
        <v>250</v>
      </c>
    </row>
    <row r="274" spans="1:15" ht="15.75">
      <c r="A274" s="15"/>
      <c r="B274" s="37"/>
      <c r="C274" s="37"/>
      <c r="D274" s="37"/>
      <c r="E274" s="103">
        <v>9</v>
      </c>
      <c r="F274" s="114" t="s">
        <v>394</v>
      </c>
      <c r="H274" s="28"/>
      <c r="L274" s="28"/>
      <c r="M274" s="83">
        <v>48</v>
      </c>
      <c r="N274" s="19" t="s">
        <v>248</v>
      </c>
      <c r="O274" s="19" t="s">
        <v>250</v>
      </c>
    </row>
    <row r="275" spans="1:15" ht="15.75">
      <c r="A275" s="15"/>
      <c r="B275" s="37"/>
      <c r="C275" s="37"/>
      <c r="D275" s="37"/>
      <c r="E275" s="103">
        <v>10</v>
      </c>
      <c r="F275" s="114" t="s">
        <v>394</v>
      </c>
      <c r="H275" s="28"/>
      <c r="L275" s="28"/>
      <c r="M275" s="83">
        <v>49</v>
      </c>
      <c r="N275" s="19" t="s">
        <v>248</v>
      </c>
      <c r="O275" s="19" t="s">
        <v>250</v>
      </c>
    </row>
    <row r="276" spans="1:15" ht="15.75">
      <c r="A276" s="15"/>
      <c r="B276" s="37"/>
      <c r="C276" s="37"/>
      <c r="D276" s="37"/>
      <c r="E276" s="103">
        <v>11</v>
      </c>
      <c r="F276" s="114" t="s">
        <v>395</v>
      </c>
      <c r="H276" s="28"/>
      <c r="L276" s="28"/>
      <c r="M276" s="83">
        <v>50</v>
      </c>
      <c r="N276" s="19" t="s">
        <v>248</v>
      </c>
      <c r="O276" s="19" t="s">
        <v>250</v>
      </c>
    </row>
    <row r="277" spans="1:15" ht="15.75">
      <c r="A277" s="15"/>
      <c r="B277" s="37"/>
      <c r="C277" s="37"/>
      <c r="D277" s="37"/>
      <c r="E277" s="103">
        <v>12</v>
      </c>
      <c r="F277" s="114" t="s">
        <v>395</v>
      </c>
      <c r="H277" s="28"/>
      <c r="L277" s="28"/>
      <c r="M277" s="83">
        <v>51</v>
      </c>
      <c r="N277" s="19" t="s">
        <v>248</v>
      </c>
      <c r="O277" s="19" t="s">
        <v>250</v>
      </c>
    </row>
    <row r="278" spans="1:18" ht="15.75">
      <c r="A278" s="15"/>
      <c r="B278" s="37"/>
      <c r="C278" s="37"/>
      <c r="D278" s="37"/>
      <c r="E278" s="103">
        <v>13</v>
      </c>
      <c r="F278" s="114" t="s">
        <v>395</v>
      </c>
      <c r="H278" s="28"/>
      <c r="L278" s="28"/>
      <c r="M278" s="82">
        <v>52</v>
      </c>
      <c r="N278" s="17" t="s">
        <v>260</v>
      </c>
      <c r="O278" s="17" t="s">
        <v>262</v>
      </c>
      <c r="P278" s="19"/>
      <c r="Q278" s="19"/>
      <c r="R278" s="19"/>
    </row>
    <row r="279" spans="1:18" ht="15.75">
      <c r="A279" s="15"/>
      <c r="B279" s="37"/>
      <c r="C279" s="37"/>
      <c r="D279" s="37"/>
      <c r="E279" s="103">
        <v>14</v>
      </c>
      <c r="F279" s="114" t="s">
        <v>395</v>
      </c>
      <c r="H279" s="28"/>
      <c r="L279" s="28"/>
      <c r="M279" s="82">
        <v>53</v>
      </c>
      <c r="N279" s="17" t="s">
        <v>260</v>
      </c>
      <c r="O279" s="17" t="s">
        <v>262</v>
      </c>
      <c r="P279" s="19"/>
      <c r="Q279" s="19"/>
      <c r="R279" s="19"/>
    </row>
    <row r="280" spans="1:18" ht="15.75">
      <c r="A280" s="15"/>
      <c r="B280" s="37"/>
      <c r="C280" s="37"/>
      <c r="D280" s="37"/>
      <c r="E280" s="103">
        <v>15</v>
      </c>
      <c r="F280" s="114" t="s">
        <v>395</v>
      </c>
      <c r="H280" s="28"/>
      <c r="L280" s="28"/>
      <c r="M280" s="82">
        <v>54</v>
      </c>
      <c r="N280" s="17" t="s">
        <v>260</v>
      </c>
      <c r="O280" s="17" t="s">
        <v>262</v>
      </c>
      <c r="P280" s="19"/>
      <c r="Q280" s="19"/>
      <c r="R280" s="19"/>
    </row>
    <row r="281" spans="1:18" ht="15.75">
      <c r="A281" s="15"/>
      <c r="B281" s="37"/>
      <c r="C281" s="37"/>
      <c r="D281" s="37"/>
      <c r="E281" s="103">
        <v>16</v>
      </c>
      <c r="F281" s="114" t="s">
        <v>396</v>
      </c>
      <c r="H281" s="28"/>
      <c r="L281" s="28"/>
      <c r="M281" s="82">
        <v>55</v>
      </c>
      <c r="N281" s="17" t="s">
        <v>260</v>
      </c>
      <c r="O281" s="17" t="s">
        <v>262</v>
      </c>
      <c r="P281" s="19"/>
      <c r="Q281" s="19"/>
      <c r="R281" s="19"/>
    </row>
    <row r="282" spans="1:18" ht="15.75">
      <c r="A282" s="15"/>
      <c r="B282" s="37"/>
      <c r="C282" s="37"/>
      <c r="D282" s="37"/>
      <c r="E282" s="103">
        <v>17</v>
      </c>
      <c r="F282" s="114" t="s">
        <v>396</v>
      </c>
      <c r="H282" s="28"/>
      <c r="L282" s="28"/>
      <c r="M282" s="82">
        <v>56</v>
      </c>
      <c r="N282" s="17" t="s">
        <v>260</v>
      </c>
      <c r="O282" s="17" t="s">
        <v>262</v>
      </c>
      <c r="P282" s="19"/>
      <c r="Q282" s="19"/>
      <c r="R282" s="19"/>
    </row>
    <row r="283" spans="1:18" ht="15.75">
      <c r="A283" s="15"/>
      <c r="B283" s="37"/>
      <c r="C283" s="37"/>
      <c r="D283" s="37"/>
      <c r="E283" s="103">
        <v>18</v>
      </c>
      <c r="F283" s="114" t="s">
        <v>396</v>
      </c>
      <c r="H283" s="28"/>
      <c r="L283" s="28"/>
      <c r="M283" s="82">
        <v>57</v>
      </c>
      <c r="N283" s="17" t="s">
        <v>260</v>
      </c>
      <c r="O283" s="17" t="s">
        <v>262</v>
      </c>
      <c r="P283" s="19"/>
      <c r="Q283" s="19"/>
      <c r="R283" s="19"/>
    </row>
    <row r="284" spans="1:18" ht="15.75">
      <c r="A284" s="15"/>
      <c r="B284" s="37"/>
      <c r="C284" s="37"/>
      <c r="D284" s="37"/>
      <c r="E284" s="103">
        <v>19</v>
      </c>
      <c r="F284" s="114" t="s">
        <v>396</v>
      </c>
      <c r="H284" s="28"/>
      <c r="L284" s="28"/>
      <c r="M284" s="82">
        <v>58</v>
      </c>
      <c r="N284" s="17" t="s">
        <v>260</v>
      </c>
      <c r="O284" s="17" t="s">
        <v>262</v>
      </c>
      <c r="P284" s="19"/>
      <c r="Q284" s="19"/>
      <c r="R284" s="19"/>
    </row>
    <row r="285" spans="1:18" ht="15.75">
      <c r="A285" s="15"/>
      <c r="B285" s="37"/>
      <c r="C285" s="37"/>
      <c r="D285" s="37"/>
      <c r="E285" s="103">
        <v>20</v>
      </c>
      <c r="F285" s="114" t="s">
        <v>396</v>
      </c>
      <c r="H285" s="28"/>
      <c r="L285" s="28"/>
      <c r="M285" s="83">
        <v>59</v>
      </c>
      <c r="N285" s="19" t="s">
        <v>272</v>
      </c>
      <c r="O285" s="19" t="s">
        <v>274</v>
      </c>
      <c r="P285" s="19"/>
      <c r="Q285" s="19"/>
      <c r="R285" s="19"/>
    </row>
    <row r="286" spans="1:18" ht="15.75">
      <c r="A286" s="15"/>
      <c r="B286" s="37"/>
      <c r="C286" s="37"/>
      <c r="D286" s="37"/>
      <c r="E286" s="103">
        <v>21</v>
      </c>
      <c r="F286" s="114" t="s">
        <v>397</v>
      </c>
      <c r="H286" s="28"/>
      <c r="L286" s="28"/>
      <c r="M286" s="83">
        <v>60</v>
      </c>
      <c r="N286" s="19" t="s">
        <v>272</v>
      </c>
      <c r="O286" s="19" t="s">
        <v>274</v>
      </c>
      <c r="P286" s="19"/>
      <c r="Q286" s="19"/>
      <c r="R286" s="19"/>
    </row>
    <row r="287" spans="1:18" ht="15.75">
      <c r="A287" s="15"/>
      <c r="B287" s="37"/>
      <c r="C287" s="37"/>
      <c r="D287" s="37"/>
      <c r="E287" s="103">
        <v>22</v>
      </c>
      <c r="F287" s="114" t="s">
        <v>397</v>
      </c>
      <c r="H287" s="28"/>
      <c r="L287" s="28"/>
      <c r="M287" s="83">
        <v>61</v>
      </c>
      <c r="N287" s="19" t="s">
        <v>272</v>
      </c>
      <c r="O287" s="19" t="s">
        <v>274</v>
      </c>
      <c r="P287" s="19"/>
      <c r="Q287" s="19"/>
      <c r="R287" s="19"/>
    </row>
    <row r="288" spans="1:18" ht="15.75">
      <c r="A288" s="15"/>
      <c r="B288" s="37"/>
      <c r="C288" s="37"/>
      <c r="D288" s="37"/>
      <c r="E288" s="103">
        <v>23</v>
      </c>
      <c r="F288" s="114" t="s">
        <v>397</v>
      </c>
      <c r="H288" s="28"/>
      <c r="L288" s="28"/>
      <c r="M288" s="83">
        <v>62</v>
      </c>
      <c r="N288" s="19" t="s">
        <v>272</v>
      </c>
      <c r="O288" s="19" t="s">
        <v>274</v>
      </c>
      <c r="P288" s="19"/>
      <c r="Q288" s="19"/>
      <c r="R288" s="19"/>
    </row>
    <row r="289" spans="1:18" ht="15.75">
      <c r="A289" s="15"/>
      <c r="B289" s="37"/>
      <c r="C289" s="37"/>
      <c r="D289" s="37"/>
      <c r="E289" s="103">
        <v>24</v>
      </c>
      <c r="F289" s="114" t="s">
        <v>397</v>
      </c>
      <c r="H289" s="28"/>
      <c r="L289" s="28"/>
      <c r="M289" s="83">
        <v>63</v>
      </c>
      <c r="N289" s="19" t="s">
        <v>272</v>
      </c>
      <c r="O289" s="19" t="s">
        <v>274</v>
      </c>
      <c r="P289" s="19"/>
      <c r="Q289" s="19"/>
      <c r="R289" s="19"/>
    </row>
    <row r="290" spans="1:18" ht="15.75">
      <c r="A290" s="15"/>
      <c r="B290" s="37"/>
      <c r="C290" s="37"/>
      <c r="D290" s="37"/>
      <c r="E290" s="103">
        <v>25</v>
      </c>
      <c r="F290" s="114" t="s">
        <v>397</v>
      </c>
      <c r="H290" s="28"/>
      <c r="L290" s="28"/>
      <c r="M290" s="83">
        <v>64</v>
      </c>
      <c r="N290" s="19" t="s">
        <v>272</v>
      </c>
      <c r="O290" s="19" t="s">
        <v>274</v>
      </c>
      <c r="P290" s="19"/>
      <c r="Q290" s="19"/>
      <c r="R290" s="19"/>
    </row>
    <row r="291" spans="1:18" ht="15.75">
      <c r="A291" s="15"/>
      <c r="B291" s="37"/>
      <c r="C291" s="37"/>
      <c r="D291" s="37"/>
      <c r="E291" s="103">
        <v>26</v>
      </c>
      <c r="F291" s="114" t="s">
        <v>411</v>
      </c>
      <c r="H291" s="28"/>
      <c r="L291" s="28"/>
      <c r="M291" s="83">
        <v>65</v>
      </c>
      <c r="N291" s="19" t="s">
        <v>272</v>
      </c>
      <c r="O291" s="19" t="s">
        <v>274</v>
      </c>
      <c r="P291" s="19"/>
      <c r="Q291" s="19"/>
      <c r="R291" s="19"/>
    </row>
    <row r="292" spans="1:18" ht="15.75">
      <c r="A292" s="15"/>
      <c r="B292" s="37"/>
      <c r="C292" s="37"/>
      <c r="D292" s="37"/>
      <c r="E292" s="103">
        <v>27</v>
      </c>
      <c r="F292" s="114" t="s">
        <v>411</v>
      </c>
      <c r="H292" s="28"/>
      <c r="L292" s="28"/>
      <c r="M292" s="83">
        <v>66</v>
      </c>
      <c r="N292" s="19" t="s">
        <v>284</v>
      </c>
      <c r="O292" s="19" t="s">
        <v>286</v>
      </c>
      <c r="P292" s="19"/>
      <c r="Q292" s="19"/>
      <c r="R292" s="19"/>
    </row>
    <row r="293" spans="1:18" ht="15.75">
      <c r="A293" s="15"/>
      <c r="B293" s="37"/>
      <c r="C293" s="37"/>
      <c r="D293" s="37"/>
      <c r="E293" s="103">
        <v>28</v>
      </c>
      <c r="F293" s="114" t="s">
        <v>411</v>
      </c>
      <c r="H293" s="28"/>
      <c r="L293" s="28"/>
      <c r="M293" s="83">
        <v>67</v>
      </c>
      <c r="N293" s="19" t="s">
        <v>284</v>
      </c>
      <c r="O293" s="19" t="s">
        <v>286</v>
      </c>
      <c r="P293" s="19"/>
      <c r="Q293" s="19"/>
      <c r="R293" s="19"/>
    </row>
    <row r="294" spans="1:18" ht="15.75">
      <c r="A294" s="15"/>
      <c r="B294" s="37"/>
      <c r="C294" s="37"/>
      <c r="D294" s="37"/>
      <c r="E294" s="103">
        <v>29</v>
      </c>
      <c r="F294" s="114" t="s">
        <v>411</v>
      </c>
      <c r="H294" s="28"/>
      <c r="L294" s="28"/>
      <c r="M294" s="83">
        <v>68</v>
      </c>
      <c r="N294" s="19" t="s">
        <v>284</v>
      </c>
      <c r="O294" s="19" t="s">
        <v>286</v>
      </c>
      <c r="P294" s="19"/>
      <c r="Q294" s="19"/>
      <c r="R294" s="19"/>
    </row>
    <row r="295" spans="1:18" ht="15.75">
      <c r="A295" s="15"/>
      <c r="B295" s="37"/>
      <c r="C295" s="37"/>
      <c r="D295" s="37"/>
      <c r="E295" s="103">
        <v>30</v>
      </c>
      <c r="F295" s="114" t="s">
        <v>411</v>
      </c>
      <c r="H295" s="28"/>
      <c r="L295" s="28"/>
      <c r="M295" s="83">
        <v>69</v>
      </c>
      <c r="N295" s="19" t="s">
        <v>284</v>
      </c>
      <c r="O295" s="19" t="s">
        <v>286</v>
      </c>
      <c r="P295" s="19"/>
      <c r="Q295" s="19"/>
      <c r="R295" s="19"/>
    </row>
    <row r="296" spans="1:18" ht="15.75">
      <c r="A296" s="15"/>
      <c r="B296" s="37"/>
      <c r="C296" s="37"/>
      <c r="D296" s="37"/>
      <c r="E296" s="103">
        <v>31</v>
      </c>
      <c r="F296" s="114" t="s">
        <v>398</v>
      </c>
      <c r="H296" s="28"/>
      <c r="L296" s="28"/>
      <c r="M296" s="83">
        <v>70</v>
      </c>
      <c r="N296" s="19" t="s">
        <v>284</v>
      </c>
      <c r="O296" s="19" t="s">
        <v>286</v>
      </c>
      <c r="P296" s="19"/>
      <c r="Q296" s="19"/>
      <c r="R296" s="19"/>
    </row>
    <row r="297" spans="1:18" ht="15.75">
      <c r="A297" s="15"/>
      <c r="B297" s="37"/>
      <c r="C297" s="37"/>
      <c r="D297" s="37"/>
      <c r="E297" s="103">
        <v>32</v>
      </c>
      <c r="F297" s="114" t="s">
        <v>398</v>
      </c>
      <c r="H297" s="28"/>
      <c r="L297" s="28"/>
      <c r="M297" s="83">
        <v>71</v>
      </c>
      <c r="N297" s="19" t="s">
        <v>284</v>
      </c>
      <c r="O297" s="19" t="s">
        <v>286</v>
      </c>
      <c r="P297" s="19"/>
      <c r="Q297" s="19"/>
      <c r="R297" s="19"/>
    </row>
    <row r="298" spans="1:18" ht="15.75">
      <c r="A298" s="15"/>
      <c r="B298" s="37"/>
      <c r="C298" s="37"/>
      <c r="D298" s="37"/>
      <c r="E298" s="103">
        <v>33</v>
      </c>
      <c r="F298" s="114" t="s">
        <v>398</v>
      </c>
      <c r="H298" s="28"/>
      <c r="L298" s="28"/>
      <c r="M298" s="83">
        <v>72</v>
      </c>
      <c r="N298" s="19" t="s">
        <v>284</v>
      </c>
      <c r="O298" s="19" t="s">
        <v>286</v>
      </c>
      <c r="P298" s="19"/>
      <c r="Q298" s="19"/>
      <c r="R298" s="19"/>
    </row>
    <row r="299" spans="1:18" ht="15.75">
      <c r="A299" s="15"/>
      <c r="B299" s="37"/>
      <c r="C299" s="37"/>
      <c r="D299" s="37"/>
      <c r="E299" s="103">
        <v>34</v>
      </c>
      <c r="F299" s="114" t="s">
        <v>398</v>
      </c>
      <c r="H299" s="28"/>
      <c r="L299" s="28"/>
      <c r="M299" s="83">
        <v>73</v>
      </c>
      <c r="N299" s="19" t="s">
        <v>295</v>
      </c>
      <c r="O299" s="19" t="s">
        <v>297</v>
      </c>
      <c r="P299" s="19"/>
      <c r="Q299" s="19"/>
      <c r="R299" s="19"/>
    </row>
    <row r="300" spans="1:18" ht="15.75">
      <c r="A300" s="15"/>
      <c r="B300" s="37"/>
      <c r="C300" s="37"/>
      <c r="D300" s="37"/>
      <c r="E300" s="103">
        <v>35</v>
      </c>
      <c r="F300" s="114" t="s">
        <v>398</v>
      </c>
      <c r="H300" s="28"/>
      <c r="L300" s="28"/>
      <c r="M300" s="83">
        <v>74</v>
      </c>
      <c r="N300" s="19" t="s">
        <v>295</v>
      </c>
      <c r="O300" s="19" t="s">
        <v>297</v>
      </c>
      <c r="P300" s="19"/>
      <c r="Q300" s="19"/>
      <c r="R300" s="19"/>
    </row>
    <row r="301" spans="1:18" ht="15.75">
      <c r="A301" s="15"/>
      <c r="B301" s="37"/>
      <c r="C301" s="37"/>
      <c r="D301" s="37"/>
      <c r="E301" s="103">
        <v>36</v>
      </c>
      <c r="F301" s="114" t="s">
        <v>399</v>
      </c>
      <c r="H301" s="28"/>
      <c r="L301" s="28"/>
      <c r="M301" s="83">
        <v>75</v>
      </c>
      <c r="N301" s="19" t="s">
        <v>295</v>
      </c>
      <c r="O301" s="19" t="s">
        <v>297</v>
      </c>
      <c r="P301" s="19"/>
      <c r="Q301" s="19"/>
      <c r="R301" s="19"/>
    </row>
    <row r="302" spans="1:18" ht="15.75">
      <c r="A302" s="15"/>
      <c r="B302" s="37"/>
      <c r="C302" s="37"/>
      <c r="D302" s="37"/>
      <c r="E302" s="103">
        <v>37</v>
      </c>
      <c r="F302" s="114" t="s">
        <v>399</v>
      </c>
      <c r="H302" s="28"/>
      <c r="L302" s="28"/>
      <c r="M302" s="83">
        <v>76</v>
      </c>
      <c r="N302" s="19" t="s">
        <v>295</v>
      </c>
      <c r="O302" s="19" t="s">
        <v>297</v>
      </c>
      <c r="P302" s="19"/>
      <c r="Q302" s="19"/>
      <c r="R302" s="19"/>
    </row>
    <row r="303" spans="1:18" ht="15.75">
      <c r="A303" s="15"/>
      <c r="B303" s="37"/>
      <c r="C303" s="37"/>
      <c r="D303" s="37"/>
      <c r="E303" s="103">
        <v>38</v>
      </c>
      <c r="F303" s="114" t="s">
        <v>399</v>
      </c>
      <c r="H303" s="28"/>
      <c r="L303" s="28"/>
      <c r="M303" s="83">
        <v>77</v>
      </c>
      <c r="N303" s="19" t="s">
        <v>295</v>
      </c>
      <c r="O303" s="19" t="s">
        <v>297</v>
      </c>
      <c r="P303" s="19"/>
      <c r="Q303" s="19"/>
      <c r="R303" s="19"/>
    </row>
    <row r="304" spans="1:18" ht="15.75">
      <c r="A304" s="15"/>
      <c r="B304" s="37"/>
      <c r="C304" s="37"/>
      <c r="D304" s="37"/>
      <c r="E304" s="103">
        <v>39</v>
      </c>
      <c r="F304" s="114" t="s">
        <v>399</v>
      </c>
      <c r="H304" s="28"/>
      <c r="L304" s="28"/>
      <c r="M304" s="83">
        <v>78</v>
      </c>
      <c r="N304" s="19" t="s">
        <v>295</v>
      </c>
      <c r="O304" s="19" t="s">
        <v>297</v>
      </c>
      <c r="P304" s="19"/>
      <c r="Q304" s="19"/>
      <c r="R304" s="19"/>
    </row>
    <row r="305" spans="1:18" ht="15.75">
      <c r="A305" s="15"/>
      <c r="B305" s="37"/>
      <c r="C305" s="37"/>
      <c r="D305" s="37"/>
      <c r="E305" s="103">
        <v>40</v>
      </c>
      <c r="F305" s="114" t="s">
        <v>399</v>
      </c>
      <c r="H305" s="28"/>
      <c r="L305" s="28"/>
      <c r="M305" s="83">
        <v>79</v>
      </c>
      <c r="N305" s="19" t="s">
        <v>295</v>
      </c>
      <c r="O305" s="19" t="s">
        <v>297</v>
      </c>
      <c r="P305" s="19"/>
      <c r="Q305" s="19"/>
      <c r="R305" s="19"/>
    </row>
    <row r="306" spans="1:18" ht="15.75">
      <c r="A306" s="15"/>
      <c r="B306" s="37"/>
      <c r="C306" s="37"/>
      <c r="D306" s="37"/>
      <c r="E306" s="103">
        <v>41</v>
      </c>
      <c r="F306" s="114" t="s">
        <v>412</v>
      </c>
      <c r="H306" s="28"/>
      <c r="L306" s="28"/>
      <c r="M306" s="83">
        <v>80</v>
      </c>
      <c r="N306" s="19" t="s">
        <v>295</v>
      </c>
      <c r="O306" s="19" t="s">
        <v>297</v>
      </c>
      <c r="P306" s="19"/>
      <c r="Q306" s="19"/>
      <c r="R306" s="19"/>
    </row>
    <row r="307" spans="1:18" ht="15.75">
      <c r="A307" s="15"/>
      <c r="B307" s="37"/>
      <c r="C307" s="37"/>
      <c r="D307" s="37"/>
      <c r="E307" s="103">
        <v>42</v>
      </c>
      <c r="F307" s="114" t="s">
        <v>413</v>
      </c>
      <c r="H307" s="28"/>
      <c r="L307" s="28"/>
      <c r="M307" s="83">
        <v>81</v>
      </c>
      <c r="N307" s="19" t="s">
        <v>295</v>
      </c>
      <c r="O307" s="19" t="s">
        <v>297</v>
      </c>
      <c r="P307" s="19"/>
      <c r="Q307" s="19"/>
      <c r="R307" s="19"/>
    </row>
    <row r="308" spans="1:18" ht="15.75">
      <c r="A308" s="15"/>
      <c r="B308" s="37"/>
      <c r="C308" s="37"/>
      <c r="D308" s="37"/>
      <c r="E308" s="103">
        <v>43</v>
      </c>
      <c r="F308" s="114" t="s">
        <v>413</v>
      </c>
      <c r="H308" s="28"/>
      <c r="L308" s="28"/>
      <c r="M308" s="83">
        <v>82</v>
      </c>
      <c r="N308" s="19" t="s">
        <v>295</v>
      </c>
      <c r="O308" s="19" t="s">
        <v>297</v>
      </c>
      <c r="P308" s="19"/>
      <c r="Q308" s="19"/>
      <c r="R308" s="19"/>
    </row>
    <row r="309" spans="1:18" ht="15.75">
      <c r="A309" s="15"/>
      <c r="B309" s="37"/>
      <c r="C309" s="37"/>
      <c r="D309" s="37"/>
      <c r="E309" s="103">
        <v>44</v>
      </c>
      <c r="F309" s="114" t="s">
        <v>413</v>
      </c>
      <c r="H309" s="28"/>
      <c r="L309" s="28"/>
      <c r="M309" s="83">
        <v>83</v>
      </c>
      <c r="N309" s="19" t="s">
        <v>295</v>
      </c>
      <c r="O309" s="19" t="s">
        <v>297</v>
      </c>
      <c r="P309" s="19"/>
      <c r="Q309" s="19"/>
      <c r="R309" s="19"/>
    </row>
    <row r="310" spans="1:18" ht="15.75">
      <c r="A310" s="15"/>
      <c r="B310" s="37"/>
      <c r="C310" s="37"/>
      <c r="D310" s="37"/>
      <c r="E310" s="103">
        <v>45</v>
      </c>
      <c r="F310" s="114" t="s">
        <v>413</v>
      </c>
      <c r="H310" s="28"/>
      <c r="L310" s="28"/>
      <c r="M310" s="83">
        <v>84</v>
      </c>
      <c r="N310" s="19" t="s">
        <v>295</v>
      </c>
      <c r="O310" s="19" t="s">
        <v>297</v>
      </c>
      <c r="P310" s="19"/>
      <c r="Q310" s="19"/>
      <c r="R310" s="19"/>
    </row>
    <row r="311" spans="1:18" ht="15.75">
      <c r="A311" s="15"/>
      <c r="B311" s="37"/>
      <c r="C311" s="37"/>
      <c r="D311" s="37"/>
      <c r="E311" s="103">
        <v>46</v>
      </c>
      <c r="F311" s="114" t="s">
        <v>400</v>
      </c>
      <c r="H311" s="28"/>
      <c r="L311" s="28"/>
      <c r="M311" s="83">
        <v>85</v>
      </c>
      <c r="N311" s="19" t="s">
        <v>295</v>
      </c>
      <c r="O311" s="19" t="s">
        <v>297</v>
      </c>
      <c r="P311" s="19"/>
      <c r="Q311" s="19"/>
      <c r="R311" s="19"/>
    </row>
    <row r="312" spans="1:18" ht="15.75">
      <c r="A312" s="15"/>
      <c r="B312" s="37"/>
      <c r="C312" s="37"/>
      <c r="D312" s="37"/>
      <c r="E312" s="103">
        <v>47</v>
      </c>
      <c r="F312" s="114" t="s">
        <v>400</v>
      </c>
      <c r="H312" s="28"/>
      <c r="L312" s="28"/>
      <c r="M312" s="83">
        <v>86</v>
      </c>
      <c r="N312" s="19" t="s">
        <v>295</v>
      </c>
      <c r="O312" s="19" t="s">
        <v>297</v>
      </c>
      <c r="P312" s="19"/>
      <c r="Q312" s="19"/>
      <c r="R312" s="19"/>
    </row>
    <row r="313" spans="1:18" ht="15.75">
      <c r="A313" s="15"/>
      <c r="B313" s="37"/>
      <c r="C313" s="37"/>
      <c r="D313" s="37"/>
      <c r="E313" s="103">
        <v>48</v>
      </c>
      <c r="F313" s="114" t="s">
        <v>400</v>
      </c>
      <c r="H313" s="28"/>
      <c r="L313" s="28"/>
      <c r="M313" s="83">
        <v>87</v>
      </c>
      <c r="N313" s="19" t="s">
        <v>317</v>
      </c>
      <c r="O313" s="19" t="s">
        <v>319</v>
      </c>
      <c r="P313" s="19"/>
      <c r="Q313" s="19"/>
      <c r="R313" s="19"/>
    </row>
    <row r="314" spans="1:18" ht="15.75">
      <c r="A314" s="15"/>
      <c r="B314" s="37"/>
      <c r="C314" s="37"/>
      <c r="D314" s="37"/>
      <c r="E314" s="103">
        <v>49</v>
      </c>
      <c r="F314" s="114" t="s">
        <v>400</v>
      </c>
      <c r="H314" s="28"/>
      <c r="L314" s="28"/>
      <c r="M314" s="83">
        <v>88</v>
      </c>
      <c r="N314" s="19" t="s">
        <v>317</v>
      </c>
      <c r="O314" s="19" t="s">
        <v>319</v>
      </c>
      <c r="P314" s="19"/>
      <c r="Q314" s="19"/>
      <c r="R314" s="19"/>
    </row>
    <row r="315" spans="1:18" ht="15.75">
      <c r="A315" s="15"/>
      <c r="B315" s="37"/>
      <c r="C315" s="37"/>
      <c r="D315" s="37"/>
      <c r="E315" s="103">
        <v>50</v>
      </c>
      <c r="F315" s="114" t="s">
        <v>400</v>
      </c>
      <c r="H315" s="28"/>
      <c r="L315" s="28"/>
      <c r="M315" s="83">
        <v>89</v>
      </c>
      <c r="N315" s="19" t="s">
        <v>317</v>
      </c>
      <c r="O315" s="19" t="s">
        <v>319</v>
      </c>
      <c r="P315" s="19"/>
      <c r="Q315" s="19"/>
      <c r="R315" s="19"/>
    </row>
    <row r="316" spans="1:18" ht="15.75">
      <c r="A316" s="15"/>
      <c r="B316" s="37"/>
      <c r="C316" s="37"/>
      <c r="D316" s="37"/>
      <c r="E316" s="103">
        <v>51</v>
      </c>
      <c r="F316" s="113" t="s">
        <v>401</v>
      </c>
      <c r="H316" s="28"/>
      <c r="L316" s="28"/>
      <c r="M316" s="83">
        <v>90</v>
      </c>
      <c r="N316" s="19" t="s">
        <v>317</v>
      </c>
      <c r="O316" s="19" t="s">
        <v>319</v>
      </c>
      <c r="P316" s="19"/>
      <c r="Q316" s="19"/>
      <c r="R316" s="19"/>
    </row>
    <row r="317" spans="1:18" ht="15.75">
      <c r="A317" s="15"/>
      <c r="B317" s="37"/>
      <c r="C317" s="37"/>
      <c r="D317" s="37"/>
      <c r="E317" s="103">
        <v>52</v>
      </c>
      <c r="F317" s="113" t="s">
        <v>401</v>
      </c>
      <c r="H317" s="28"/>
      <c r="L317" s="28"/>
      <c r="M317" s="83">
        <v>91</v>
      </c>
      <c r="N317" s="19" t="s">
        <v>317</v>
      </c>
      <c r="O317" s="19" t="s">
        <v>319</v>
      </c>
      <c r="P317" s="19"/>
      <c r="Q317" s="19"/>
      <c r="R317" s="19"/>
    </row>
    <row r="318" spans="1:18" ht="15.75">
      <c r="A318" s="15"/>
      <c r="B318" s="37"/>
      <c r="C318" s="37"/>
      <c r="D318" s="37"/>
      <c r="E318" s="103">
        <v>53</v>
      </c>
      <c r="F318" s="113" t="s">
        <v>401</v>
      </c>
      <c r="H318" s="28"/>
      <c r="L318" s="28"/>
      <c r="M318" s="83">
        <v>92</v>
      </c>
      <c r="N318" s="19" t="s">
        <v>317</v>
      </c>
      <c r="O318" s="19" t="s">
        <v>319</v>
      </c>
      <c r="P318" s="19"/>
      <c r="Q318" s="19"/>
      <c r="R318" s="19"/>
    </row>
    <row r="319" spans="1:18" ht="15.75">
      <c r="A319" s="15"/>
      <c r="B319" s="37"/>
      <c r="C319" s="37"/>
      <c r="D319" s="37"/>
      <c r="E319" s="103">
        <v>54</v>
      </c>
      <c r="F319" s="113" t="s">
        <v>401</v>
      </c>
      <c r="H319" s="28"/>
      <c r="L319" s="28"/>
      <c r="M319" s="83">
        <v>93</v>
      </c>
      <c r="N319" s="19" t="s">
        <v>317</v>
      </c>
      <c r="O319" s="19" t="s">
        <v>319</v>
      </c>
      <c r="P319" s="19"/>
      <c r="Q319" s="19"/>
      <c r="R319" s="19"/>
    </row>
    <row r="320" spans="1:18" ht="15.75">
      <c r="A320" s="15"/>
      <c r="B320" s="37"/>
      <c r="C320" s="37"/>
      <c r="D320" s="37"/>
      <c r="E320" s="103">
        <v>55</v>
      </c>
      <c r="F320" s="113" t="s">
        <v>401</v>
      </c>
      <c r="H320" s="28"/>
      <c r="L320" s="28"/>
      <c r="M320" s="83">
        <v>94</v>
      </c>
      <c r="N320" s="19" t="s">
        <v>328</v>
      </c>
      <c r="O320" s="19" t="s">
        <v>330</v>
      </c>
      <c r="P320" s="19"/>
      <c r="Q320" s="19"/>
      <c r="R320" s="19"/>
    </row>
    <row r="321" spans="1:18" ht="15.75">
      <c r="A321" s="15"/>
      <c r="B321" s="37"/>
      <c r="C321" s="37"/>
      <c r="D321" s="37"/>
      <c r="E321" s="103">
        <v>56</v>
      </c>
      <c r="F321" s="114" t="s">
        <v>402</v>
      </c>
      <c r="H321" s="28"/>
      <c r="L321" s="28"/>
      <c r="M321" s="83">
        <v>95</v>
      </c>
      <c r="N321" s="19" t="s">
        <v>328</v>
      </c>
      <c r="O321" s="19" t="s">
        <v>330</v>
      </c>
      <c r="P321" s="19"/>
      <c r="Q321" s="19"/>
      <c r="R321" s="19"/>
    </row>
    <row r="322" spans="1:18" ht="15.75">
      <c r="A322" s="15"/>
      <c r="B322" s="37"/>
      <c r="C322" s="37"/>
      <c r="D322" s="37"/>
      <c r="E322" s="103">
        <v>57</v>
      </c>
      <c r="F322" s="114" t="s">
        <v>402</v>
      </c>
      <c r="H322" s="28"/>
      <c r="L322" s="28"/>
      <c r="M322" s="83">
        <v>96</v>
      </c>
      <c r="N322" s="19" t="s">
        <v>328</v>
      </c>
      <c r="O322" s="19" t="s">
        <v>330</v>
      </c>
      <c r="P322" s="19"/>
      <c r="Q322" s="19"/>
      <c r="R322" s="19"/>
    </row>
    <row r="323" spans="1:18" ht="15.75">
      <c r="A323" s="15"/>
      <c r="B323" s="37"/>
      <c r="C323" s="37"/>
      <c r="D323" s="37"/>
      <c r="E323" s="103">
        <v>58</v>
      </c>
      <c r="F323" s="114" t="s">
        <v>402</v>
      </c>
      <c r="H323" s="28"/>
      <c r="L323" s="28"/>
      <c r="M323" s="83">
        <v>97</v>
      </c>
      <c r="N323" s="19" t="s">
        <v>328</v>
      </c>
      <c r="O323" s="19" t="s">
        <v>330</v>
      </c>
      <c r="P323" s="19"/>
      <c r="Q323" s="19"/>
      <c r="R323" s="19"/>
    </row>
    <row r="324" spans="1:18" ht="15.75">
      <c r="A324" s="15"/>
      <c r="B324" s="37"/>
      <c r="C324" s="37"/>
      <c r="D324" s="37"/>
      <c r="E324" s="103">
        <v>59</v>
      </c>
      <c r="F324" s="114" t="s">
        <v>402</v>
      </c>
      <c r="H324" s="28"/>
      <c r="L324" s="28"/>
      <c r="M324" s="83">
        <v>98</v>
      </c>
      <c r="N324" s="19" t="s">
        <v>328</v>
      </c>
      <c r="O324" s="19" t="s">
        <v>330</v>
      </c>
      <c r="P324" s="19"/>
      <c r="Q324" s="19"/>
      <c r="R324" s="19"/>
    </row>
    <row r="325" spans="1:18" ht="15.75">
      <c r="A325" s="15"/>
      <c r="B325" s="37"/>
      <c r="C325" s="37"/>
      <c r="D325" s="37"/>
      <c r="E325" s="103">
        <v>60</v>
      </c>
      <c r="F325" s="114" t="s">
        <v>402</v>
      </c>
      <c r="H325" s="28"/>
      <c r="L325" s="28"/>
      <c r="M325" s="83">
        <v>99</v>
      </c>
      <c r="N325" s="19" t="s">
        <v>328</v>
      </c>
      <c r="O325" s="19" t="s">
        <v>330</v>
      </c>
      <c r="P325" s="19"/>
      <c r="Q325" s="19"/>
      <c r="R325" s="19"/>
    </row>
    <row r="326" spans="1:18" ht="15.75">
      <c r="A326" s="15"/>
      <c r="B326" s="37"/>
      <c r="C326" s="37"/>
      <c r="D326" s="37"/>
      <c r="E326" s="103">
        <v>61</v>
      </c>
      <c r="F326" s="114" t="s">
        <v>403</v>
      </c>
      <c r="H326" s="28"/>
      <c r="L326" s="28"/>
      <c r="M326" s="83">
        <v>0</v>
      </c>
      <c r="N326" s="19" t="s">
        <v>328</v>
      </c>
      <c r="O326" s="19" t="s">
        <v>330</v>
      </c>
      <c r="P326" s="19"/>
      <c r="Q326" s="19"/>
      <c r="R326" s="19"/>
    </row>
    <row r="327" spans="1:18" ht="15.75">
      <c r="A327" s="15"/>
      <c r="B327" s="37"/>
      <c r="C327" s="37"/>
      <c r="D327" s="37"/>
      <c r="E327" s="103">
        <v>62</v>
      </c>
      <c r="F327" s="114" t="s">
        <v>403</v>
      </c>
      <c r="H327" s="28"/>
      <c r="L327" s="28"/>
      <c r="M327" s="19"/>
      <c r="N327" s="19"/>
      <c r="O327" s="19"/>
      <c r="P327" s="19"/>
      <c r="Q327" s="19"/>
      <c r="R327" s="19"/>
    </row>
    <row r="328" spans="1:18" ht="15.75" customHeight="1">
      <c r="A328" s="15"/>
      <c r="B328" s="37"/>
      <c r="C328" s="37"/>
      <c r="D328" s="37"/>
      <c r="E328" s="103">
        <v>63</v>
      </c>
      <c r="F328" s="114" t="s">
        <v>403</v>
      </c>
      <c r="H328" s="28"/>
      <c r="L328" s="28"/>
      <c r="P328" s="28"/>
      <c r="Q328" s="28"/>
      <c r="R328" s="28"/>
    </row>
    <row r="329" spans="1:18" ht="15.75" customHeight="1">
      <c r="A329" s="15"/>
      <c r="B329" s="37"/>
      <c r="C329" s="37"/>
      <c r="D329" s="37"/>
      <c r="E329" s="103">
        <v>64</v>
      </c>
      <c r="F329" s="114" t="s">
        <v>403</v>
      </c>
      <c r="H329" s="28"/>
      <c r="L329" s="28"/>
      <c r="M329" s="196"/>
      <c r="N329" s="197"/>
      <c r="O329" s="197"/>
      <c r="P329" s="197"/>
      <c r="Q329" s="197"/>
      <c r="R329" s="197"/>
    </row>
    <row r="330" spans="1:18" ht="19.5" customHeight="1">
      <c r="A330" s="15"/>
      <c r="B330" s="37"/>
      <c r="C330" s="37"/>
      <c r="D330" s="37"/>
      <c r="E330" s="103">
        <v>65</v>
      </c>
      <c r="F330" s="114" t="s">
        <v>403</v>
      </c>
      <c r="H330" s="28"/>
      <c r="L330" s="28"/>
      <c r="M330" s="198" t="s">
        <v>349</v>
      </c>
      <c r="N330" s="198"/>
      <c r="O330" s="198"/>
      <c r="P330" s="198"/>
      <c r="Q330" s="198"/>
      <c r="R330" s="198"/>
    </row>
    <row r="331" spans="1:18" ht="16.5" thickBot="1">
      <c r="A331" s="15"/>
      <c r="B331" s="37"/>
      <c r="C331" s="37"/>
      <c r="D331" s="37"/>
      <c r="E331" s="103">
        <v>66</v>
      </c>
      <c r="F331" s="114" t="s">
        <v>404</v>
      </c>
      <c r="H331" s="28"/>
      <c r="L331" s="28"/>
      <c r="M331" s="50" t="s">
        <v>350</v>
      </c>
      <c r="N331" s="6"/>
      <c r="O331" s="6"/>
      <c r="P331" s="6"/>
      <c r="Q331" s="6"/>
      <c r="R331" s="6"/>
    </row>
    <row r="332" spans="1:18" ht="15.75" customHeight="1">
      <c r="A332" s="15"/>
      <c r="B332" s="37"/>
      <c r="C332" s="37"/>
      <c r="D332" s="37"/>
      <c r="E332" s="103">
        <v>67</v>
      </c>
      <c r="F332" s="114" t="s">
        <v>404</v>
      </c>
      <c r="H332" s="28"/>
      <c r="L332" s="28"/>
      <c r="M332" s="199" t="s">
        <v>351</v>
      </c>
      <c r="N332" s="199"/>
      <c r="O332" s="199"/>
      <c r="P332" s="199"/>
      <c r="Q332" s="199"/>
      <c r="R332" s="199"/>
    </row>
    <row r="333" spans="1:18" ht="15.75">
      <c r="A333" s="15"/>
      <c r="B333" s="37"/>
      <c r="C333" s="37"/>
      <c r="D333" s="37"/>
      <c r="E333" s="103">
        <v>68</v>
      </c>
      <c r="F333" s="114" t="s">
        <v>404</v>
      </c>
      <c r="H333" s="28"/>
      <c r="L333" s="28"/>
      <c r="M333" s="199"/>
      <c r="N333" s="199"/>
      <c r="O333" s="199"/>
      <c r="P333" s="199"/>
      <c r="Q333" s="199"/>
      <c r="R333" s="199"/>
    </row>
    <row r="334" spans="1:18" ht="15.75">
      <c r="A334" s="15"/>
      <c r="B334" s="37"/>
      <c r="C334" s="37"/>
      <c r="D334" s="37"/>
      <c r="E334" s="103">
        <v>69</v>
      </c>
      <c r="F334" s="114" t="s">
        <v>404</v>
      </c>
      <c r="H334" s="28"/>
      <c r="L334" s="28"/>
      <c r="M334" s="200"/>
      <c r="N334" s="200"/>
      <c r="O334" s="200"/>
      <c r="P334" s="200"/>
      <c r="Q334" s="200"/>
      <c r="R334" s="200"/>
    </row>
    <row r="335" spans="1:18" ht="15.75" customHeight="1">
      <c r="A335" s="15"/>
      <c r="B335" s="37"/>
      <c r="C335" s="37"/>
      <c r="D335" s="37"/>
      <c r="E335" s="103">
        <v>70</v>
      </c>
      <c r="F335" s="114" t="s">
        <v>404</v>
      </c>
      <c r="H335" s="28"/>
      <c r="L335" s="28"/>
      <c r="M335" s="227" t="s">
        <v>341</v>
      </c>
      <c r="N335" s="230" t="s">
        <v>353</v>
      </c>
      <c r="O335" s="231"/>
      <c r="P335" s="227" t="s">
        <v>341</v>
      </c>
      <c r="Q335" s="230" t="s">
        <v>353</v>
      </c>
      <c r="R335" s="231"/>
    </row>
    <row r="336" spans="1:18" ht="15.75">
      <c r="A336" s="15"/>
      <c r="B336" s="37"/>
      <c r="C336" s="37"/>
      <c r="D336" s="37"/>
      <c r="E336" s="103">
        <v>71</v>
      </c>
      <c r="F336" s="114" t="s">
        <v>405</v>
      </c>
      <c r="H336" s="28"/>
      <c r="L336" s="28"/>
      <c r="M336" s="228"/>
      <c r="N336" s="232"/>
      <c r="O336" s="233"/>
      <c r="P336" s="228"/>
      <c r="Q336" s="232"/>
      <c r="R336" s="233"/>
    </row>
    <row r="337" spans="1:18" ht="16.5" thickBot="1">
      <c r="A337" s="15"/>
      <c r="B337" s="37"/>
      <c r="C337" s="37"/>
      <c r="D337" s="37"/>
      <c r="E337" s="103">
        <v>72</v>
      </c>
      <c r="F337" s="114" t="s">
        <v>405</v>
      </c>
      <c r="H337" s="28"/>
      <c r="I337" s="28"/>
      <c r="J337" s="28"/>
      <c r="K337" s="28"/>
      <c r="L337" s="28"/>
      <c r="M337" s="229"/>
      <c r="N337" s="234"/>
      <c r="O337" s="195"/>
      <c r="P337" s="229"/>
      <c r="Q337" s="234"/>
      <c r="R337" s="195"/>
    </row>
    <row r="338" spans="1:15" ht="16.5" thickBot="1">
      <c r="A338" s="15"/>
      <c r="B338" s="37"/>
      <c r="C338" s="37"/>
      <c r="D338" s="37"/>
      <c r="E338" s="103">
        <v>73</v>
      </c>
      <c r="F338" s="114" t="s">
        <v>405</v>
      </c>
      <c r="J338" s="28"/>
      <c r="K338" s="28"/>
      <c r="L338" s="28"/>
      <c r="M338" s="104">
        <v>1</v>
      </c>
      <c r="N338" s="107" t="s">
        <v>358</v>
      </c>
      <c r="O338" s="108"/>
    </row>
    <row r="339" spans="1:15" ht="16.5" thickBot="1">
      <c r="A339" s="15"/>
      <c r="B339" s="37"/>
      <c r="C339" s="37"/>
      <c r="D339" s="37"/>
      <c r="E339" s="103">
        <v>74</v>
      </c>
      <c r="F339" s="114" t="s">
        <v>405</v>
      </c>
      <c r="L339" s="28"/>
      <c r="M339" s="105">
        <v>2</v>
      </c>
      <c r="N339" s="107" t="s">
        <v>358</v>
      </c>
      <c r="O339" s="108"/>
    </row>
    <row r="340" spans="1:15" ht="16.5" thickBot="1">
      <c r="A340" s="15"/>
      <c r="B340" s="37"/>
      <c r="C340" s="37"/>
      <c r="D340" s="37"/>
      <c r="E340" s="103">
        <v>75</v>
      </c>
      <c r="F340" s="114" t="s">
        <v>405</v>
      </c>
      <c r="L340" s="28"/>
      <c r="M340" s="105">
        <v>3</v>
      </c>
      <c r="N340" s="107" t="s">
        <v>358</v>
      </c>
      <c r="O340" s="108"/>
    </row>
    <row r="341" spans="1:15" ht="16.5" thickBot="1">
      <c r="A341" s="15"/>
      <c r="B341" s="37"/>
      <c r="C341" s="37"/>
      <c r="D341" s="37"/>
      <c r="E341" s="103">
        <v>76</v>
      </c>
      <c r="F341" s="114" t="s">
        <v>405</v>
      </c>
      <c r="L341" s="28"/>
      <c r="M341" s="105">
        <v>4</v>
      </c>
      <c r="N341" s="107" t="s">
        <v>358</v>
      </c>
      <c r="O341" s="108"/>
    </row>
    <row r="342" spans="1:15" ht="16.5" thickBot="1">
      <c r="A342" s="15"/>
      <c r="B342" s="37"/>
      <c r="C342" s="37"/>
      <c r="D342" s="37"/>
      <c r="E342" s="103">
        <v>77</v>
      </c>
      <c r="F342" s="114" t="s">
        <v>406</v>
      </c>
      <c r="J342" s="28"/>
      <c r="K342" s="28"/>
      <c r="L342" s="28"/>
      <c r="M342" s="105">
        <v>5</v>
      </c>
      <c r="N342" s="107" t="s">
        <v>358</v>
      </c>
      <c r="O342" s="108"/>
    </row>
    <row r="343" spans="1:15" ht="15.75">
      <c r="A343" s="15"/>
      <c r="B343" s="37"/>
      <c r="C343" s="37"/>
      <c r="D343" s="37"/>
      <c r="E343" s="103">
        <v>78</v>
      </c>
      <c r="F343" s="114" t="s">
        <v>406</v>
      </c>
      <c r="J343" s="28"/>
      <c r="K343" s="28"/>
      <c r="L343" s="28"/>
      <c r="M343" s="106">
        <v>6</v>
      </c>
      <c r="N343" s="51" t="s">
        <v>362</v>
      </c>
      <c r="O343" s="94"/>
    </row>
    <row r="344" spans="1:15" ht="15.75">
      <c r="A344" s="15"/>
      <c r="B344" s="37"/>
      <c r="C344" s="37"/>
      <c r="D344" s="37"/>
      <c r="E344" s="103">
        <v>79</v>
      </c>
      <c r="F344" s="114" t="s">
        <v>406</v>
      </c>
      <c r="J344" s="28"/>
      <c r="K344" s="28"/>
      <c r="L344" s="28"/>
      <c r="M344" s="105">
        <v>7</v>
      </c>
      <c r="N344" s="51" t="s">
        <v>362</v>
      </c>
      <c r="O344" s="94"/>
    </row>
    <row r="345" spans="1:15" ht="15.75">
      <c r="A345" s="15"/>
      <c r="B345" s="37"/>
      <c r="C345" s="37"/>
      <c r="D345" s="37"/>
      <c r="E345" s="103">
        <v>80</v>
      </c>
      <c r="F345" s="114" t="s">
        <v>406</v>
      </c>
      <c r="L345" s="28"/>
      <c r="M345" s="105">
        <v>8</v>
      </c>
      <c r="N345" s="51" t="s">
        <v>362</v>
      </c>
      <c r="O345" s="94"/>
    </row>
    <row r="346" spans="1:15" ht="20.25" customHeight="1">
      <c r="A346" s="15"/>
      <c r="B346" s="37"/>
      <c r="C346" s="37"/>
      <c r="D346" s="37"/>
      <c r="E346" s="103">
        <v>81</v>
      </c>
      <c r="F346" s="114" t="s">
        <v>406</v>
      </c>
      <c r="L346" s="28"/>
      <c r="M346" s="105">
        <v>9</v>
      </c>
      <c r="N346" s="51" t="s">
        <v>362</v>
      </c>
      <c r="O346" s="94"/>
    </row>
    <row r="347" spans="1:15" ht="15.75">
      <c r="A347" s="15"/>
      <c r="B347" s="37"/>
      <c r="C347" s="37"/>
      <c r="D347" s="37"/>
      <c r="E347" s="103">
        <v>82</v>
      </c>
      <c r="F347" s="114" t="s">
        <v>406</v>
      </c>
      <c r="L347" s="28"/>
      <c r="M347" s="105">
        <v>10</v>
      </c>
      <c r="N347" s="51" t="s">
        <v>362</v>
      </c>
      <c r="O347" s="94"/>
    </row>
    <row r="348" spans="1:18" ht="15.75">
      <c r="A348" s="15"/>
      <c r="B348" s="37"/>
      <c r="C348" s="37"/>
      <c r="D348" s="37"/>
      <c r="E348" s="103">
        <v>83</v>
      </c>
      <c r="F348" s="114" t="s">
        <v>407</v>
      </c>
      <c r="L348" s="28"/>
      <c r="M348" s="105">
        <v>11</v>
      </c>
      <c r="N348" s="51" t="s">
        <v>364</v>
      </c>
      <c r="O348" s="94"/>
      <c r="P348" s="28"/>
      <c r="Q348" s="28"/>
      <c r="R348" s="28"/>
    </row>
    <row r="349" spans="1:18" ht="24.75" customHeight="1">
      <c r="A349" s="15"/>
      <c r="B349" s="37"/>
      <c r="C349" s="37"/>
      <c r="D349" s="37"/>
      <c r="E349" s="103">
        <v>84</v>
      </c>
      <c r="F349" s="114" t="s">
        <v>407</v>
      </c>
      <c r="L349" s="28"/>
      <c r="M349" s="105">
        <v>12</v>
      </c>
      <c r="N349" s="51" t="s">
        <v>364</v>
      </c>
      <c r="O349" s="94"/>
      <c r="P349" s="28"/>
      <c r="Q349" s="28"/>
      <c r="R349" s="28"/>
    </row>
    <row r="350" spans="1:18" ht="24.75" customHeight="1">
      <c r="A350" s="15"/>
      <c r="B350" s="37"/>
      <c r="C350" s="37"/>
      <c r="D350" s="37"/>
      <c r="E350" s="103">
        <v>85</v>
      </c>
      <c r="F350" s="114" t="s">
        <v>407</v>
      </c>
      <c r="L350" s="28"/>
      <c r="M350" s="105">
        <v>13</v>
      </c>
      <c r="N350" s="51" t="s">
        <v>364</v>
      </c>
      <c r="O350" s="94"/>
      <c r="P350" s="28"/>
      <c r="Q350" s="28"/>
      <c r="R350" s="28"/>
    </row>
    <row r="351" spans="1:19" ht="24.75" customHeight="1">
      <c r="A351" s="15"/>
      <c r="B351" s="37"/>
      <c r="C351" s="37"/>
      <c r="D351" s="37"/>
      <c r="E351" s="103">
        <v>86</v>
      </c>
      <c r="F351" s="114" t="s">
        <v>407</v>
      </c>
      <c r="L351" s="28"/>
      <c r="M351" s="105">
        <v>14</v>
      </c>
      <c r="N351" s="51" t="s">
        <v>364</v>
      </c>
      <c r="O351" s="94"/>
      <c r="P351" s="28"/>
      <c r="Q351" s="28"/>
      <c r="R351" s="28"/>
      <c r="S351" s="72"/>
    </row>
    <row r="352" spans="1:19" ht="30" customHeight="1">
      <c r="A352" s="15"/>
      <c r="B352" s="37"/>
      <c r="C352" s="37"/>
      <c r="D352" s="37"/>
      <c r="E352" s="103">
        <v>87</v>
      </c>
      <c r="F352" s="114" t="s">
        <v>407</v>
      </c>
      <c r="L352" s="28"/>
      <c r="M352" s="105">
        <v>15</v>
      </c>
      <c r="N352" s="51" t="s">
        <v>364</v>
      </c>
      <c r="O352" s="94"/>
      <c r="P352" s="98"/>
      <c r="Q352" s="98"/>
      <c r="R352" s="98"/>
      <c r="S352" s="72"/>
    </row>
    <row r="353" spans="1:19" ht="27" customHeight="1">
      <c r="A353" s="15"/>
      <c r="B353" s="37"/>
      <c r="C353" s="37"/>
      <c r="D353" s="37"/>
      <c r="E353" s="103">
        <v>88</v>
      </c>
      <c r="F353" s="114" t="s">
        <v>407</v>
      </c>
      <c r="L353" s="28"/>
      <c r="M353" s="105">
        <v>16</v>
      </c>
      <c r="N353" s="51" t="s">
        <v>366</v>
      </c>
      <c r="O353" s="94"/>
      <c r="P353" s="38"/>
      <c r="Q353" s="99"/>
      <c r="R353" s="99"/>
      <c r="S353" s="72"/>
    </row>
    <row r="354" spans="1:19" ht="24" customHeight="1">
      <c r="A354" s="15"/>
      <c r="B354" s="37"/>
      <c r="C354" s="37"/>
      <c r="D354" s="37"/>
      <c r="E354" s="103">
        <v>89</v>
      </c>
      <c r="F354" s="114" t="s">
        <v>407</v>
      </c>
      <c r="L354" s="28"/>
      <c r="M354" s="105">
        <v>17</v>
      </c>
      <c r="N354" s="51" t="s">
        <v>366</v>
      </c>
      <c r="O354" s="94"/>
      <c r="P354" s="62"/>
      <c r="Q354" s="44"/>
      <c r="R354" s="44"/>
      <c r="S354" s="72"/>
    </row>
    <row r="355" spans="1:19" ht="21" customHeight="1">
      <c r="A355" s="15"/>
      <c r="B355" s="37"/>
      <c r="C355" s="37"/>
      <c r="D355" s="37"/>
      <c r="E355" s="103">
        <v>90</v>
      </c>
      <c r="F355" s="114" t="s">
        <v>409</v>
      </c>
      <c r="L355" s="63"/>
      <c r="M355" s="105">
        <v>18</v>
      </c>
      <c r="N355" s="51" t="s">
        <v>366</v>
      </c>
      <c r="O355" s="94"/>
      <c r="P355" s="38"/>
      <c r="Q355" s="99"/>
      <c r="R355" s="99"/>
      <c r="S355" s="72"/>
    </row>
    <row r="356" spans="1:19" ht="37.5" customHeight="1">
      <c r="A356" s="15"/>
      <c r="B356" s="37"/>
      <c r="C356" s="37"/>
      <c r="D356" s="37"/>
      <c r="E356" s="103">
        <v>91</v>
      </c>
      <c r="F356" s="114" t="s">
        <v>409</v>
      </c>
      <c r="L356" s="64"/>
      <c r="M356" s="105">
        <v>19</v>
      </c>
      <c r="N356" s="51" t="s">
        <v>366</v>
      </c>
      <c r="O356" s="94"/>
      <c r="P356" s="65"/>
      <c r="Q356" s="28"/>
      <c r="R356" s="28"/>
      <c r="S356" s="72"/>
    </row>
    <row r="357" spans="2:18" ht="14.25" customHeight="1">
      <c r="B357" s="66"/>
      <c r="C357" s="66"/>
      <c r="D357" s="66"/>
      <c r="E357" s="103">
        <v>92</v>
      </c>
      <c r="F357" s="114" t="s">
        <v>409</v>
      </c>
      <c r="L357" s="37"/>
      <c r="M357" s="105">
        <v>20</v>
      </c>
      <c r="N357" s="51" t="s">
        <v>366</v>
      </c>
      <c r="O357" s="94"/>
      <c r="P357" s="38"/>
      <c r="Q357" s="72"/>
      <c r="R357" s="72"/>
    </row>
    <row r="358" spans="2:18" ht="15.75" customHeight="1">
      <c r="B358" s="66"/>
      <c r="C358" s="66"/>
      <c r="D358" s="66"/>
      <c r="E358" s="103">
        <v>93</v>
      </c>
      <c r="F358" s="114" t="s">
        <v>409</v>
      </c>
      <c r="L358" s="37"/>
      <c r="M358" s="105">
        <v>21</v>
      </c>
      <c r="N358" s="51" t="s">
        <v>368</v>
      </c>
      <c r="O358" s="94"/>
      <c r="P358" s="38"/>
      <c r="Q358" s="72"/>
      <c r="R358" s="72"/>
    </row>
    <row r="359" spans="5:15" ht="33.75" customHeight="1">
      <c r="E359" s="103">
        <v>94</v>
      </c>
      <c r="F359" s="114" t="s">
        <v>409</v>
      </c>
      <c r="M359" s="105">
        <v>22</v>
      </c>
      <c r="N359" s="51" t="s">
        <v>368</v>
      </c>
      <c r="O359" s="94"/>
    </row>
    <row r="360" spans="5:15" ht="13.5">
      <c r="E360" s="103">
        <v>95</v>
      </c>
      <c r="F360" s="114" t="s">
        <v>409</v>
      </c>
      <c r="M360" s="106">
        <v>23</v>
      </c>
      <c r="N360" s="51" t="s">
        <v>368</v>
      </c>
      <c r="O360" s="94"/>
    </row>
    <row r="361" spans="5:15" ht="13.5">
      <c r="E361" s="103">
        <v>96</v>
      </c>
      <c r="F361" s="114" t="s">
        <v>408</v>
      </c>
      <c r="M361" s="106">
        <v>24</v>
      </c>
      <c r="N361" s="51" t="s">
        <v>368</v>
      </c>
      <c r="O361" s="94"/>
    </row>
    <row r="362" spans="5:15" ht="13.5">
      <c r="E362" s="103">
        <v>97</v>
      </c>
      <c r="F362" s="114" t="s">
        <v>408</v>
      </c>
      <c r="M362" s="105">
        <v>25</v>
      </c>
      <c r="N362" s="51" t="s">
        <v>368</v>
      </c>
      <c r="O362" s="94"/>
    </row>
    <row r="363" spans="5:15" ht="13.5">
      <c r="E363" s="103">
        <v>98</v>
      </c>
      <c r="F363" s="114" t="s">
        <v>408</v>
      </c>
      <c r="M363" s="105">
        <v>26</v>
      </c>
      <c r="N363" s="51" t="s">
        <v>370</v>
      </c>
      <c r="O363" s="94"/>
    </row>
    <row r="364" spans="5:15" ht="13.5">
      <c r="E364" s="103">
        <v>99</v>
      </c>
      <c r="F364" s="114" t="s">
        <v>408</v>
      </c>
      <c r="M364" s="105">
        <v>27</v>
      </c>
      <c r="N364" s="51" t="s">
        <v>370</v>
      </c>
      <c r="O364" s="94"/>
    </row>
    <row r="365" spans="5:15" ht="51.75" customHeight="1">
      <c r="E365" s="103">
        <v>0</v>
      </c>
      <c r="F365" s="114" t="s">
        <v>408</v>
      </c>
      <c r="M365" s="105">
        <v>28</v>
      </c>
      <c r="N365" s="51" t="s">
        <v>370</v>
      </c>
      <c r="O365" s="94"/>
    </row>
    <row r="366" spans="13:15" ht="12.75">
      <c r="M366" s="105">
        <v>29</v>
      </c>
      <c r="N366" s="51" t="s">
        <v>370</v>
      </c>
      <c r="O366" s="94"/>
    </row>
    <row r="367" spans="13:15" ht="12.75">
      <c r="M367" s="105">
        <v>30</v>
      </c>
      <c r="N367" s="51" t="s">
        <v>370</v>
      </c>
      <c r="O367" s="94"/>
    </row>
    <row r="368" spans="13:15" ht="12.75">
      <c r="M368" s="105">
        <v>31</v>
      </c>
      <c r="N368" s="51" t="s">
        <v>372</v>
      </c>
      <c r="O368" s="94"/>
    </row>
    <row r="369" spans="13:15" ht="12.75">
      <c r="M369" s="106">
        <v>32</v>
      </c>
      <c r="N369" s="51" t="s">
        <v>372</v>
      </c>
      <c r="O369" s="94"/>
    </row>
    <row r="370" spans="13:15" ht="12.75">
      <c r="M370" s="106">
        <v>33</v>
      </c>
      <c r="N370" s="51" t="s">
        <v>372</v>
      </c>
      <c r="O370" s="94"/>
    </row>
    <row r="371" spans="13:15" ht="12.75">
      <c r="M371" s="105">
        <v>34</v>
      </c>
      <c r="N371" s="51" t="s">
        <v>372</v>
      </c>
      <c r="O371" s="94"/>
    </row>
    <row r="372" spans="13:15" ht="12.75">
      <c r="M372" s="105">
        <v>35</v>
      </c>
      <c r="N372" s="51" t="s">
        <v>372</v>
      </c>
      <c r="O372" s="94"/>
    </row>
    <row r="373" spans="13:15" ht="12.75">
      <c r="M373" s="105">
        <v>36</v>
      </c>
      <c r="N373" s="51" t="s">
        <v>374</v>
      </c>
      <c r="O373" s="94"/>
    </row>
    <row r="374" spans="13:15" ht="12.75">
      <c r="M374" s="105">
        <v>37</v>
      </c>
      <c r="N374" s="51" t="s">
        <v>374</v>
      </c>
      <c r="O374" s="94"/>
    </row>
    <row r="375" spans="13:15" ht="12.75">
      <c r="M375" s="105">
        <v>38</v>
      </c>
      <c r="N375" s="51" t="s">
        <v>374</v>
      </c>
      <c r="O375" s="94"/>
    </row>
    <row r="376" spans="8:15" ht="12.75">
      <c r="H376" s="28"/>
      <c r="I376" s="28"/>
      <c r="M376" s="105">
        <v>39</v>
      </c>
      <c r="N376" s="51" t="s">
        <v>374</v>
      </c>
      <c r="O376" s="94"/>
    </row>
    <row r="377" spans="8:15" ht="12.75">
      <c r="H377" s="28"/>
      <c r="M377" s="105">
        <v>40</v>
      </c>
      <c r="N377" s="51" t="s">
        <v>374</v>
      </c>
      <c r="O377" s="94"/>
    </row>
    <row r="378" spans="5:15" ht="12.75">
      <c r="E378" s="38"/>
      <c r="F378" s="46"/>
      <c r="G378" s="54"/>
      <c r="H378" s="28"/>
      <c r="M378" s="105">
        <v>41</v>
      </c>
      <c r="N378" s="51" t="s">
        <v>376</v>
      </c>
      <c r="O378" s="94"/>
    </row>
    <row r="379" spans="5:15" ht="13.5" thickBot="1">
      <c r="E379" s="216" t="s">
        <v>41</v>
      </c>
      <c r="F379" s="216"/>
      <c r="G379" s="216"/>
      <c r="H379" s="216"/>
      <c r="I379" s="216"/>
      <c r="M379" s="105">
        <v>42</v>
      </c>
      <c r="N379" s="51" t="s">
        <v>376</v>
      </c>
      <c r="O379" s="94"/>
    </row>
    <row r="380" spans="5:15" ht="12.75">
      <c r="E380" s="217" t="s">
        <v>42</v>
      </c>
      <c r="F380" s="218"/>
      <c r="G380" s="218"/>
      <c r="H380" s="219"/>
      <c r="I380" s="55" t="s">
        <v>43</v>
      </c>
      <c r="M380" s="105">
        <v>43</v>
      </c>
      <c r="N380" s="51" t="s">
        <v>376</v>
      </c>
      <c r="O380" s="94"/>
    </row>
    <row r="381" spans="5:15" ht="12.75">
      <c r="E381" s="220" t="s">
        <v>44</v>
      </c>
      <c r="F381" s="221"/>
      <c r="G381" s="221"/>
      <c r="H381" s="222"/>
      <c r="I381" s="56" t="s">
        <v>45</v>
      </c>
      <c r="M381" s="105">
        <v>44</v>
      </c>
      <c r="N381" s="51" t="s">
        <v>376</v>
      </c>
      <c r="O381" s="94"/>
    </row>
    <row r="382" spans="5:15" ht="12.75">
      <c r="E382" s="38"/>
      <c r="F382" s="46"/>
      <c r="G382" s="54"/>
      <c r="H382" s="28"/>
      <c r="I382" s="28"/>
      <c r="M382" s="105">
        <v>45</v>
      </c>
      <c r="N382" s="51" t="s">
        <v>376</v>
      </c>
      <c r="O382" s="94"/>
    </row>
    <row r="383" spans="5:15" ht="13.5" thickBot="1">
      <c r="E383" s="216" t="s">
        <v>381</v>
      </c>
      <c r="F383" s="216"/>
      <c r="G383" s="216"/>
      <c r="H383" s="216"/>
      <c r="I383" s="216"/>
      <c r="J383" s="57"/>
      <c r="K383" s="57"/>
      <c r="M383" s="106">
        <v>46</v>
      </c>
      <c r="N383" s="102" t="s">
        <v>378</v>
      </c>
      <c r="O383" s="109"/>
    </row>
    <row r="384" spans="5:15" ht="13.5" thickBot="1">
      <c r="E384" s="213" t="s">
        <v>382</v>
      </c>
      <c r="F384" s="215"/>
      <c r="G384" s="215"/>
      <c r="H384" s="215"/>
      <c r="I384" s="215"/>
      <c r="J384" s="215"/>
      <c r="K384" s="215"/>
      <c r="M384" s="106">
        <v>47</v>
      </c>
      <c r="N384" s="102" t="s">
        <v>378</v>
      </c>
      <c r="O384" s="109"/>
    </row>
    <row r="385" spans="5:15" ht="13.5" thickBot="1">
      <c r="E385" s="38" t="s">
        <v>383</v>
      </c>
      <c r="F385" s="46"/>
      <c r="H385" s="58">
        <v>2006</v>
      </c>
      <c r="I385" s="59">
        <v>27870000</v>
      </c>
      <c r="J385" s="60">
        <v>2007</v>
      </c>
      <c r="K385" s="59">
        <v>29364000</v>
      </c>
      <c r="M385" s="106">
        <v>48</v>
      </c>
      <c r="N385" s="102" t="s">
        <v>378</v>
      </c>
      <c r="O385" s="109"/>
    </row>
    <row r="386" spans="5:15" ht="13.5" thickBot="1">
      <c r="E386" s="38" t="s">
        <v>384</v>
      </c>
      <c r="F386" s="46"/>
      <c r="H386" s="58">
        <v>2006</v>
      </c>
      <c r="I386" s="59">
        <v>89183000</v>
      </c>
      <c r="J386" s="60">
        <v>2007</v>
      </c>
      <c r="K386" s="59">
        <v>94383000</v>
      </c>
      <c r="M386" s="105">
        <v>49</v>
      </c>
      <c r="N386" s="102" t="s">
        <v>378</v>
      </c>
      <c r="O386" s="110"/>
    </row>
    <row r="387" spans="5:15" ht="13.5" thickBot="1">
      <c r="E387" s="213" t="s">
        <v>385</v>
      </c>
      <c r="F387" s="215"/>
      <c r="G387" s="215"/>
      <c r="H387" s="215"/>
      <c r="I387" s="215"/>
      <c r="J387" s="215"/>
      <c r="K387" s="215"/>
      <c r="M387" s="105">
        <v>50</v>
      </c>
      <c r="N387" s="102" t="s">
        <v>378</v>
      </c>
      <c r="O387" s="101"/>
    </row>
    <row r="388" spans="5:15" ht="13.5" thickBot="1">
      <c r="E388" s="61" t="s">
        <v>383</v>
      </c>
      <c r="F388" s="67"/>
      <c r="G388" s="68"/>
      <c r="H388" s="69">
        <v>2006</v>
      </c>
      <c r="I388" s="70">
        <v>66888000</v>
      </c>
      <c r="J388" s="71">
        <v>2007</v>
      </c>
      <c r="K388" s="70">
        <v>69214000</v>
      </c>
      <c r="M388" s="105">
        <v>51</v>
      </c>
      <c r="N388" s="100" t="s">
        <v>359</v>
      </c>
      <c r="O388" s="94"/>
    </row>
    <row r="389" spans="5:15" ht="13.5" thickBot="1">
      <c r="E389" s="61" t="s">
        <v>384</v>
      </c>
      <c r="F389" s="67"/>
      <c r="G389" s="68"/>
      <c r="H389" s="69">
        <v>2006</v>
      </c>
      <c r="I389" s="70">
        <v>89183000</v>
      </c>
      <c r="J389" s="71">
        <v>2007</v>
      </c>
      <c r="K389" s="70">
        <v>94383000</v>
      </c>
      <c r="M389" s="105">
        <v>52</v>
      </c>
      <c r="N389" s="100" t="s">
        <v>359</v>
      </c>
      <c r="O389" s="94"/>
    </row>
    <row r="390" spans="5:15" ht="13.5" thickBot="1">
      <c r="E390" s="213" t="s">
        <v>386</v>
      </c>
      <c r="F390" s="214"/>
      <c r="G390" s="214"/>
      <c r="H390" s="214"/>
      <c r="I390" s="214"/>
      <c r="J390" s="214"/>
      <c r="K390" s="214"/>
      <c r="M390" s="106">
        <v>53</v>
      </c>
      <c r="N390" s="100" t="s">
        <v>359</v>
      </c>
      <c r="O390" s="94"/>
    </row>
    <row r="391" spans="5:15" ht="13.5" thickBot="1">
      <c r="E391" s="61" t="s">
        <v>383</v>
      </c>
      <c r="F391" s="73"/>
      <c r="G391" s="68"/>
      <c r="H391" s="69">
        <v>2006</v>
      </c>
      <c r="I391" s="70">
        <v>66888000</v>
      </c>
      <c r="J391" s="71">
        <v>2007</v>
      </c>
      <c r="K391" s="70">
        <v>69214000</v>
      </c>
      <c r="M391" s="105">
        <v>54</v>
      </c>
      <c r="N391" s="100" t="s">
        <v>359</v>
      </c>
      <c r="O391" s="94"/>
    </row>
    <row r="392" spans="5:15" ht="12.75">
      <c r="E392" s="61" t="s">
        <v>384</v>
      </c>
      <c r="F392" s="68"/>
      <c r="G392" s="68"/>
      <c r="H392" s="69">
        <v>2006</v>
      </c>
      <c r="I392" s="70">
        <v>89183000</v>
      </c>
      <c r="J392" s="71">
        <v>2007</v>
      </c>
      <c r="K392" s="70">
        <v>94383000</v>
      </c>
      <c r="M392" s="105">
        <v>55</v>
      </c>
      <c r="N392" s="100" t="s">
        <v>359</v>
      </c>
      <c r="O392" s="94"/>
    </row>
    <row r="393" spans="13:15" ht="12.75">
      <c r="M393" s="105">
        <v>56</v>
      </c>
      <c r="N393" s="51" t="s">
        <v>363</v>
      </c>
      <c r="O393" s="94"/>
    </row>
    <row r="394" spans="13:15" ht="12.75">
      <c r="M394" s="105">
        <v>57</v>
      </c>
      <c r="N394" s="51" t="s">
        <v>363</v>
      </c>
      <c r="O394" s="94"/>
    </row>
    <row r="395" spans="5:15" ht="15" thickBot="1">
      <c r="E395" s="211" t="s">
        <v>33</v>
      </c>
      <c r="F395" s="212"/>
      <c r="G395" s="212"/>
      <c r="M395" s="105">
        <v>58</v>
      </c>
      <c r="N395" s="51" t="s">
        <v>363</v>
      </c>
      <c r="O395" s="94"/>
    </row>
    <row r="396" spans="5:15" ht="12.75">
      <c r="E396" s="209" t="s">
        <v>338</v>
      </c>
      <c r="F396" s="210"/>
      <c r="G396" s="210"/>
      <c r="M396" s="105">
        <v>59</v>
      </c>
      <c r="N396" s="51" t="s">
        <v>363</v>
      </c>
      <c r="O396" s="94"/>
    </row>
    <row r="397" spans="5:14" ht="12.75">
      <c r="E397" s="38" t="s">
        <v>34</v>
      </c>
      <c r="F397" s="46"/>
      <c r="G397" s="28" t="s">
        <v>340</v>
      </c>
      <c r="M397" s="105">
        <v>60</v>
      </c>
      <c r="N397" s="51" t="s">
        <v>363</v>
      </c>
    </row>
    <row r="398" spans="5:14" ht="12.75">
      <c r="E398" s="38" t="s">
        <v>35</v>
      </c>
      <c r="G398" s="90">
        <v>0.35</v>
      </c>
      <c r="M398" s="104">
        <v>61</v>
      </c>
      <c r="N398" s="51" t="s">
        <v>365</v>
      </c>
    </row>
    <row r="399" spans="5:14" ht="12.75">
      <c r="E399" s="38"/>
      <c r="G399" s="28"/>
      <c r="M399" s="106">
        <v>62</v>
      </c>
      <c r="N399" s="51" t="s">
        <v>365</v>
      </c>
    </row>
    <row r="400" spans="5:14" ht="13.5" thickBot="1">
      <c r="E400" s="48" t="s">
        <v>4</v>
      </c>
      <c r="F400" s="203" t="s">
        <v>36</v>
      </c>
      <c r="G400" s="204"/>
      <c r="M400" s="105">
        <v>63</v>
      </c>
      <c r="N400" s="51" t="s">
        <v>365</v>
      </c>
    </row>
    <row r="401" spans="5:14" ht="13.5" thickBot="1">
      <c r="E401" s="82">
        <v>1</v>
      </c>
      <c r="F401" s="86" t="s">
        <v>12</v>
      </c>
      <c r="G401" s="93"/>
      <c r="M401" s="105">
        <v>64</v>
      </c>
      <c r="N401" s="51" t="s">
        <v>365</v>
      </c>
    </row>
    <row r="402" spans="5:14" ht="13.5" thickBot="1">
      <c r="E402" s="82">
        <v>2</v>
      </c>
      <c r="F402" s="86" t="s">
        <v>12</v>
      </c>
      <c r="G402" s="93"/>
      <c r="M402" s="105">
        <v>65</v>
      </c>
      <c r="N402" s="51" t="s">
        <v>365</v>
      </c>
    </row>
    <row r="403" spans="5:14" ht="13.5" thickBot="1">
      <c r="E403" s="82">
        <v>3</v>
      </c>
      <c r="F403" s="86" t="s">
        <v>12</v>
      </c>
      <c r="G403" s="93"/>
      <c r="M403" s="105">
        <v>66</v>
      </c>
      <c r="N403" s="51" t="s">
        <v>367</v>
      </c>
    </row>
    <row r="404" spans="5:14" ht="13.5" thickBot="1">
      <c r="E404" s="82">
        <v>4</v>
      </c>
      <c r="F404" s="86" t="s">
        <v>12</v>
      </c>
      <c r="G404" s="93"/>
      <c r="M404" s="105">
        <v>67</v>
      </c>
      <c r="N404" s="51" t="s">
        <v>367</v>
      </c>
    </row>
    <row r="405" spans="5:14" ht="13.5" thickBot="1">
      <c r="E405" s="82">
        <v>5</v>
      </c>
      <c r="F405" s="86" t="s">
        <v>12</v>
      </c>
      <c r="G405" s="93"/>
      <c r="M405" s="105">
        <v>68</v>
      </c>
      <c r="N405" s="51" t="s">
        <v>367</v>
      </c>
    </row>
    <row r="406" spans="5:14" ht="12.75">
      <c r="E406" s="82">
        <v>6</v>
      </c>
      <c r="F406" s="86" t="s">
        <v>12</v>
      </c>
      <c r="G406" s="93"/>
      <c r="M406" s="105">
        <v>69</v>
      </c>
      <c r="N406" s="51" t="s">
        <v>367</v>
      </c>
    </row>
    <row r="407" spans="5:14" ht="12.75">
      <c r="E407" s="83">
        <v>7</v>
      </c>
      <c r="F407" s="51" t="s">
        <v>79</v>
      </c>
      <c r="G407" s="94"/>
      <c r="M407" s="106">
        <v>70</v>
      </c>
      <c r="N407" s="51" t="s">
        <v>367</v>
      </c>
    </row>
    <row r="408" spans="5:14" ht="12.75">
      <c r="E408" s="83">
        <v>8</v>
      </c>
      <c r="F408" s="51" t="s">
        <v>79</v>
      </c>
      <c r="G408" s="94"/>
      <c r="M408" s="105">
        <v>71</v>
      </c>
      <c r="N408" s="51" t="s">
        <v>369</v>
      </c>
    </row>
    <row r="409" spans="5:14" ht="12.75">
      <c r="E409" s="83">
        <v>9</v>
      </c>
      <c r="F409" s="51" t="s">
        <v>79</v>
      </c>
      <c r="G409" s="94"/>
      <c r="M409" s="105">
        <v>72</v>
      </c>
      <c r="N409" s="51" t="s">
        <v>369</v>
      </c>
    </row>
    <row r="410" spans="5:14" ht="12.75">
      <c r="E410" s="83">
        <v>10</v>
      </c>
      <c r="F410" s="51" t="s">
        <v>79</v>
      </c>
      <c r="G410" s="94"/>
      <c r="M410" s="105">
        <v>73</v>
      </c>
      <c r="N410" s="51" t="s">
        <v>369</v>
      </c>
    </row>
    <row r="411" spans="5:14" ht="12.75">
      <c r="E411" s="83">
        <v>11</v>
      </c>
      <c r="F411" s="51" t="s">
        <v>79</v>
      </c>
      <c r="G411" s="94"/>
      <c r="M411" s="105">
        <v>74</v>
      </c>
      <c r="N411" s="51" t="s">
        <v>369</v>
      </c>
    </row>
    <row r="412" spans="5:14" ht="12.75">
      <c r="E412" s="83">
        <v>12</v>
      </c>
      <c r="F412" s="51" t="s">
        <v>79</v>
      </c>
      <c r="G412" s="94"/>
      <c r="M412" s="106">
        <v>75</v>
      </c>
      <c r="N412" s="51" t="s">
        <v>369</v>
      </c>
    </row>
    <row r="413" spans="5:14" ht="12.75">
      <c r="E413" s="83">
        <v>13</v>
      </c>
      <c r="F413" s="51" t="s">
        <v>84</v>
      </c>
      <c r="G413" s="94"/>
      <c r="M413" s="106">
        <v>76</v>
      </c>
      <c r="N413" s="51" t="s">
        <v>371</v>
      </c>
    </row>
    <row r="414" spans="5:14" ht="12.75">
      <c r="E414" s="83">
        <v>14</v>
      </c>
      <c r="F414" s="51" t="s">
        <v>84</v>
      </c>
      <c r="G414" s="94"/>
      <c r="M414" s="105">
        <v>77</v>
      </c>
      <c r="N414" s="51" t="s">
        <v>371</v>
      </c>
    </row>
    <row r="415" spans="5:14" ht="12.75">
      <c r="E415" s="83">
        <v>15</v>
      </c>
      <c r="F415" s="51" t="s">
        <v>84</v>
      </c>
      <c r="G415" s="94"/>
      <c r="M415" s="105">
        <v>78</v>
      </c>
      <c r="N415" s="51" t="s">
        <v>371</v>
      </c>
    </row>
    <row r="416" spans="5:14" ht="12.75">
      <c r="E416" s="83">
        <v>16</v>
      </c>
      <c r="F416" s="51" t="s">
        <v>84</v>
      </c>
      <c r="G416" s="94"/>
      <c r="M416" s="105">
        <v>79</v>
      </c>
      <c r="N416" s="51" t="s">
        <v>371</v>
      </c>
    </row>
    <row r="417" spans="5:14" ht="12.75">
      <c r="E417" s="83">
        <v>17</v>
      </c>
      <c r="F417" s="51" t="s">
        <v>84</v>
      </c>
      <c r="G417" s="94"/>
      <c r="M417" s="105">
        <v>80</v>
      </c>
      <c r="N417" s="51" t="s">
        <v>371</v>
      </c>
    </row>
    <row r="418" spans="5:14" ht="12.75">
      <c r="E418" s="83">
        <v>18</v>
      </c>
      <c r="F418" s="51" t="s">
        <v>84</v>
      </c>
      <c r="G418" s="94"/>
      <c r="M418" s="105">
        <v>81</v>
      </c>
      <c r="N418" s="51" t="s">
        <v>373</v>
      </c>
    </row>
    <row r="419" spans="5:14" ht="12.75">
      <c r="E419" s="83">
        <v>19</v>
      </c>
      <c r="F419" s="51" t="s">
        <v>90</v>
      </c>
      <c r="G419" s="94"/>
      <c r="M419" s="105">
        <v>82</v>
      </c>
      <c r="N419" s="51" t="s">
        <v>373</v>
      </c>
    </row>
    <row r="420" spans="5:14" ht="12.75">
      <c r="E420" s="83">
        <v>20</v>
      </c>
      <c r="F420" s="51" t="s">
        <v>90</v>
      </c>
      <c r="G420" s="94"/>
      <c r="M420" s="105">
        <v>83</v>
      </c>
      <c r="N420" s="51" t="s">
        <v>373</v>
      </c>
    </row>
    <row r="421" spans="5:14" ht="12.75">
      <c r="E421" s="83">
        <v>21</v>
      </c>
      <c r="F421" s="51" t="s">
        <v>90</v>
      </c>
      <c r="G421" s="94"/>
      <c r="M421" s="105">
        <v>84</v>
      </c>
      <c r="N421" s="51" t="s">
        <v>373</v>
      </c>
    </row>
    <row r="422" spans="5:14" ht="12.75">
      <c r="E422" s="83">
        <v>22</v>
      </c>
      <c r="F422" s="51" t="s">
        <v>90</v>
      </c>
      <c r="G422" s="94"/>
      <c r="M422" s="105">
        <v>85</v>
      </c>
      <c r="N422" s="51" t="s">
        <v>373</v>
      </c>
    </row>
    <row r="423" spans="5:14" ht="12.75">
      <c r="E423" s="83">
        <v>23</v>
      </c>
      <c r="F423" s="51" t="s">
        <v>90</v>
      </c>
      <c r="G423" s="94"/>
      <c r="M423" s="105">
        <v>86</v>
      </c>
      <c r="N423" s="51" t="s">
        <v>375</v>
      </c>
    </row>
    <row r="424" spans="5:14" ht="12.75">
      <c r="E424" s="83">
        <v>24</v>
      </c>
      <c r="F424" s="51" t="s">
        <v>90</v>
      </c>
      <c r="G424" s="94"/>
      <c r="M424" s="105">
        <v>87</v>
      </c>
      <c r="N424" s="51" t="s">
        <v>375</v>
      </c>
    </row>
    <row r="425" spans="5:14" ht="12.75">
      <c r="E425" s="83">
        <v>25</v>
      </c>
      <c r="F425" s="51" t="s">
        <v>96</v>
      </c>
      <c r="G425" s="94"/>
      <c r="M425" s="105">
        <v>88</v>
      </c>
      <c r="N425" s="51" t="s">
        <v>375</v>
      </c>
    </row>
    <row r="426" spans="5:14" ht="12.75">
      <c r="E426" s="83">
        <v>26</v>
      </c>
      <c r="F426" s="51" t="s">
        <v>96</v>
      </c>
      <c r="G426" s="94"/>
      <c r="M426" s="105">
        <v>89</v>
      </c>
      <c r="N426" s="51" t="s">
        <v>375</v>
      </c>
    </row>
    <row r="427" spans="5:14" ht="12.75">
      <c r="E427" s="83">
        <v>27</v>
      </c>
      <c r="F427" s="51" t="s">
        <v>96</v>
      </c>
      <c r="G427" s="94"/>
      <c r="M427" s="106">
        <v>90</v>
      </c>
      <c r="N427" s="51" t="s">
        <v>375</v>
      </c>
    </row>
    <row r="428" spans="5:14" ht="12.75">
      <c r="E428" s="83">
        <v>28</v>
      </c>
      <c r="F428" s="51" t="s">
        <v>96</v>
      </c>
      <c r="G428" s="94"/>
      <c r="M428" s="106">
        <v>91</v>
      </c>
      <c r="N428" s="51" t="s">
        <v>377</v>
      </c>
    </row>
    <row r="429" spans="5:14" ht="12.75">
      <c r="E429" s="83">
        <v>29</v>
      </c>
      <c r="F429" s="51" t="s">
        <v>96</v>
      </c>
      <c r="G429" s="94"/>
      <c r="M429" s="105">
        <v>92</v>
      </c>
      <c r="N429" s="51" t="s">
        <v>377</v>
      </c>
    </row>
    <row r="430" spans="5:14" ht="12.75">
      <c r="E430" s="83">
        <v>30</v>
      </c>
      <c r="F430" s="51" t="s">
        <v>96</v>
      </c>
      <c r="G430" s="94"/>
      <c r="M430" s="105">
        <v>93</v>
      </c>
      <c r="N430" s="51" t="s">
        <v>377</v>
      </c>
    </row>
    <row r="431" spans="5:14" ht="12.75">
      <c r="E431" s="83">
        <v>31</v>
      </c>
      <c r="F431" s="51" t="s">
        <v>56</v>
      </c>
      <c r="G431" s="94"/>
      <c r="M431" s="106">
        <v>94</v>
      </c>
      <c r="N431" s="51" t="s">
        <v>377</v>
      </c>
    </row>
    <row r="432" spans="5:14" ht="12.75">
      <c r="E432" s="83">
        <v>32</v>
      </c>
      <c r="F432" s="51" t="s">
        <v>56</v>
      </c>
      <c r="G432" s="94"/>
      <c r="M432" s="105">
        <v>95</v>
      </c>
      <c r="N432" s="51" t="s">
        <v>377</v>
      </c>
    </row>
    <row r="433" spans="5:14" ht="12.75">
      <c r="E433" s="83">
        <v>33</v>
      </c>
      <c r="F433" s="51" t="s">
        <v>56</v>
      </c>
      <c r="G433" s="94"/>
      <c r="M433" s="105">
        <v>96</v>
      </c>
      <c r="N433" s="51" t="s">
        <v>380</v>
      </c>
    </row>
    <row r="434" spans="5:14" ht="12.75">
      <c r="E434" s="83">
        <v>34</v>
      </c>
      <c r="F434" s="51" t="s">
        <v>56</v>
      </c>
      <c r="G434" s="94"/>
      <c r="M434" s="105">
        <v>97</v>
      </c>
      <c r="N434" s="51" t="s">
        <v>380</v>
      </c>
    </row>
    <row r="435" spans="5:14" ht="12.75">
      <c r="E435" s="83">
        <v>35</v>
      </c>
      <c r="F435" s="51" t="s">
        <v>56</v>
      </c>
      <c r="G435" s="94"/>
      <c r="M435" s="105">
        <v>98</v>
      </c>
      <c r="N435" s="51" t="s">
        <v>380</v>
      </c>
    </row>
    <row r="436" spans="5:14" ht="12.75">
      <c r="E436" s="83">
        <v>36</v>
      </c>
      <c r="F436" s="51" t="s">
        <v>56</v>
      </c>
      <c r="G436" s="94"/>
      <c r="M436" s="105">
        <v>99</v>
      </c>
      <c r="N436" s="51" t="s">
        <v>380</v>
      </c>
    </row>
    <row r="437" spans="5:14" ht="12.75">
      <c r="E437" s="83">
        <v>37</v>
      </c>
      <c r="F437" s="51" t="s">
        <v>56</v>
      </c>
      <c r="G437" s="94"/>
      <c r="M437" s="105">
        <v>0</v>
      </c>
      <c r="N437" s="51" t="s">
        <v>380</v>
      </c>
    </row>
    <row r="438" spans="5:7" ht="12.75">
      <c r="E438" s="83">
        <v>38</v>
      </c>
      <c r="F438" s="51" t="s">
        <v>104</v>
      </c>
      <c r="G438" s="94"/>
    </row>
    <row r="439" spans="5:7" ht="12.75">
      <c r="E439" s="83">
        <v>39</v>
      </c>
      <c r="F439" s="51" t="s">
        <v>104</v>
      </c>
      <c r="G439" s="94"/>
    </row>
    <row r="440" spans="5:7" ht="12.75">
      <c r="E440" s="83">
        <v>40</v>
      </c>
      <c r="F440" s="51" t="s">
        <v>104</v>
      </c>
      <c r="G440" s="94"/>
    </row>
    <row r="441" spans="5:7" ht="12.75">
      <c r="E441" s="83">
        <v>41</v>
      </c>
      <c r="F441" s="51" t="s">
        <v>104</v>
      </c>
      <c r="G441" s="94"/>
    </row>
    <row r="442" spans="5:7" ht="12.75">
      <c r="E442" s="83">
        <v>42</v>
      </c>
      <c r="F442" s="51" t="s">
        <v>104</v>
      </c>
      <c r="G442" s="94"/>
    </row>
    <row r="443" spans="5:13" ht="12.75">
      <c r="E443" s="83">
        <v>43</v>
      </c>
      <c r="F443" s="51" t="s">
        <v>104</v>
      </c>
      <c r="G443" s="94"/>
      <c r="M443" s="19" t="s">
        <v>379</v>
      </c>
    </row>
    <row r="444" spans="5:7" ht="12.75">
      <c r="E444" s="83">
        <v>44</v>
      </c>
      <c r="F444" s="51" t="s">
        <v>104</v>
      </c>
      <c r="G444" s="94"/>
    </row>
    <row r="445" spans="5:7" ht="12.75">
      <c r="E445" s="83">
        <v>45</v>
      </c>
      <c r="F445" s="51" t="s">
        <v>110</v>
      </c>
      <c r="G445" s="94"/>
    </row>
    <row r="446" spans="5:7" ht="12.75">
      <c r="E446" s="83">
        <v>46</v>
      </c>
      <c r="F446" s="51" t="s">
        <v>110</v>
      </c>
      <c r="G446" s="94"/>
    </row>
    <row r="447" spans="5:7" ht="12.75">
      <c r="E447" s="83">
        <v>47</v>
      </c>
      <c r="F447" s="51" t="s">
        <v>110</v>
      </c>
      <c r="G447" s="94"/>
    </row>
    <row r="448" spans="5:7" ht="12.75">
      <c r="E448" s="83">
        <v>48</v>
      </c>
      <c r="F448" s="51" t="s">
        <v>110</v>
      </c>
      <c r="G448" s="94"/>
    </row>
    <row r="449" spans="5:7" ht="12.75">
      <c r="E449" s="83">
        <v>49</v>
      </c>
      <c r="F449" s="51" t="s">
        <v>110</v>
      </c>
      <c r="G449" s="94"/>
    </row>
    <row r="450" spans="5:7" ht="12.75">
      <c r="E450" s="83">
        <v>50</v>
      </c>
      <c r="F450" s="51" t="s">
        <v>110</v>
      </c>
      <c r="G450" s="94"/>
    </row>
    <row r="451" spans="5:7" ht="12.75">
      <c r="E451" s="83">
        <v>51</v>
      </c>
      <c r="F451" s="51" t="s">
        <v>110</v>
      </c>
      <c r="G451" s="94"/>
    </row>
    <row r="452" spans="5:7" ht="12.75">
      <c r="E452" s="83">
        <v>52</v>
      </c>
      <c r="F452" s="51" t="s">
        <v>116</v>
      </c>
      <c r="G452" s="94"/>
    </row>
    <row r="453" spans="5:7" ht="12.75">
      <c r="E453" s="83">
        <v>53</v>
      </c>
      <c r="F453" s="51" t="s">
        <v>116</v>
      </c>
      <c r="G453" s="94"/>
    </row>
    <row r="454" spans="5:7" ht="12.75">
      <c r="E454" s="83">
        <v>54</v>
      </c>
      <c r="F454" s="51" t="s">
        <v>116</v>
      </c>
      <c r="G454" s="94"/>
    </row>
    <row r="455" spans="5:7" ht="12.75">
      <c r="E455" s="83">
        <v>55</v>
      </c>
      <c r="F455" s="51" t="s">
        <v>116</v>
      </c>
      <c r="G455" s="94"/>
    </row>
    <row r="456" spans="5:7" ht="12.75">
      <c r="E456" s="83">
        <v>56</v>
      </c>
      <c r="F456" s="51" t="s">
        <v>116</v>
      </c>
      <c r="G456" s="94"/>
    </row>
    <row r="457" spans="5:7" ht="12.75">
      <c r="E457" s="83">
        <v>57</v>
      </c>
      <c r="F457" s="51" t="s">
        <v>116</v>
      </c>
      <c r="G457" s="94"/>
    </row>
    <row r="458" spans="5:7" ht="12.75">
      <c r="E458" s="83">
        <v>58</v>
      </c>
      <c r="F458" s="51" t="s">
        <v>116</v>
      </c>
      <c r="G458" s="94"/>
    </row>
    <row r="459" spans="5:7" ht="12.75">
      <c r="E459" s="83">
        <v>59</v>
      </c>
      <c r="F459" s="51" t="s">
        <v>122</v>
      </c>
      <c r="G459" s="94"/>
    </row>
    <row r="460" spans="5:7" ht="12.75">
      <c r="E460" s="83">
        <v>60</v>
      </c>
      <c r="F460" s="51" t="s">
        <v>122</v>
      </c>
      <c r="G460" s="94"/>
    </row>
    <row r="461" spans="5:7" ht="12.75">
      <c r="E461" s="83">
        <v>61</v>
      </c>
      <c r="F461" s="51" t="s">
        <v>122</v>
      </c>
      <c r="G461" s="94"/>
    </row>
    <row r="462" spans="5:7" ht="12.75">
      <c r="E462" s="83">
        <v>62</v>
      </c>
      <c r="F462" s="51" t="s">
        <v>122</v>
      </c>
      <c r="G462" s="94"/>
    </row>
    <row r="463" spans="5:7" ht="12.75">
      <c r="E463" s="83">
        <v>63</v>
      </c>
      <c r="F463" s="51" t="s">
        <v>122</v>
      </c>
      <c r="G463" s="94"/>
    </row>
    <row r="464" spans="5:7" ht="12.75">
      <c r="E464" s="83">
        <v>64</v>
      </c>
      <c r="F464" s="51" t="s">
        <v>122</v>
      </c>
      <c r="G464" s="94"/>
    </row>
    <row r="465" spans="5:7" ht="12.75">
      <c r="E465" s="83">
        <v>65</v>
      </c>
      <c r="F465" s="51" t="s">
        <v>122</v>
      </c>
      <c r="G465" s="94"/>
    </row>
    <row r="466" spans="5:7" ht="12.75">
      <c r="E466" s="83">
        <v>66</v>
      </c>
      <c r="F466" s="51" t="s">
        <v>128</v>
      </c>
      <c r="G466" s="94"/>
    </row>
    <row r="467" spans="5:7" ht="12.75">
      <c r="E467" s="83">
        <v>67</v>
      </c>
      <c r="F467" s="51" t="s">
        <v>128</v>
      </c>
      <c r="G467" s="94"/>
    </row>
    <row r="468" spans="5:7" ht="12.75">
      <c r="E468" s="83">
        <v>68</v>
      </c>
      <c r="F468" s="51" t="s">
        <v>128</v>
      </c>
      <c r="G468" s="94"/>
    </row>
    <row r="469" spans="5:7" ht="12.75">
      <c r="E469" s="83">
        <v>69</v>
      </c>
      <c r="F469" s="51" t="s">
        <v>128</v>
      </c>
      <c r="G469" s="94"/>
    </row>
    <row r="470" spans="5:7" ht="12.75">
      <c r="E470" s="83">
        <v>70</v>
      </c>
      <c r="F470" s="51" t="s">
        <v>128</v>
      </c>
      <c r="G470" s="94"/>
    </row>
    <row r="471" spans="5:7" ht="12.75">
      <c r="E471" s="83">
        <v>71</v>
      </c>
      <c r="F471" s="51" t="s">
        <v>128</v>
      </c>
      <c r="G471" s="94"/>
    </row>
    <row r="472" spans="5:7" ht="12.75">
      <c r="E472" s="83">
        <v>72</v>
      </c>
      <c r="F472" s="51" t="s">
        <v>128</v>
      </c>
      <c r="G472" s="94"/>
    </row>
    <row r="473" spans="5:7" ht="12.75">
      <c r="E473" s="83">
        <v>73</v>
      </c>
      <c r="F473" s="51" t="s">
        <v>134</v>
      </c>
      <c r="G473" s="94"/>
    </row>
    <row r="474" spans="5:7" ht="12.75">
      <c r="E474" s="83">
        <v>74</v>
      </c>
      <c r="F474" s="51" t="s">
        <v>134</v>
      </c>
      <c r="G474" s="94"/>
    </row>
    <row r="475" spans="5:7" ht="12.75">
      <c r="E475" s="83">
        <v>75</v>
      </c>
      <c r="F475" s="51" t="s">
        <v>134</v>
      </c>
      <c r="G475" s="94"/>
    </row>
    <row r="476" spans="5:7" ht="12.75">
      <c r="E476" s="83">
        <v>76</v>
      </c>
      <c r="F476" s="51" t="s">
        <v>134</v>
      </c>
      <c r="G476" s="94"/>
    </row>
    <row r="477" spans="5:7" ht="12.75">
      <c r="E477" s="83">
        <v>77</v>
      </c>
      <c r="F477" s="51" t="s">
        <v>134</v>
      </c>
      <c r="G477" s="94"/>
    </row>
    <row r="478" spans="5:7" ht="12.75">
      <c r="E478" s="83">
        <v>78</v>
      </c>
      <c r="F478" s="51" t="s">
        <v>134</v>
      </c>
      <c r="G478" s="94"/>
    </row>
    <row r="479" spans="5:7" ht="12.75">
      <c r="E479" s="83">
        <v>79</v>
      </c>
      <c r="F479" s="51" t="s">
        <v>134</v>
      </c>
      <c r="G479" s="94"/>
    </row>
    <row r="480" spans="5:7" ht="12.75">
      <c r="E480" s="83">
        <v>80</v>
      </c>
      <c r="F480" s="51" t="s">
        <v>140</v>
      </c>
      <c r="G480" s="94"/>
    </row>
    <row r="481" spans="5:7" ht="12.75">
      <c r="E481" s="83">
        <v>81</v>
      </c>
      <c r="F481" s="51" t="s">
        <v>140</v>
      </c>
      <c r="G481" s="94"/>
    </row>
    <row r="482" spans="5:7" ht="12.75">
      <c r="E482" s="83">
        <v>82</v>
      </c>
      <c r="F482" s="51" t="s">
        <v>140</v>
      </c>
      <c r="G482" s="94"/>
    </row>
    <row r="483" spans="5:7" ht="12.75">
      <c r="E483" s="83">
        <v>83</v>
      </c>
      <c r="F483" s="51" t="s">
        <v>140</v>
      </c>
      <c r="G483" s="94"/>
    </row>
    <row r="484" spans="5:7" ht="12.75">
      <c r="E484" s="83">
        <v>84</v>
      </c>
      <c r="F484" s="51" t="s">
        <v>140</v>
      </c>
      <c r="G484" s="94"/>
    </row>
    <row r="485" spans="5:7" ht="12.75">
      <c r="E485" s="83">
        <v>85</v>
      </c>
      <c r="F485" s="51" t="s">
        <v>140</v>
      </c>
      <c r="G485" s="94"/>
    </row>
    <row r="486" spans="5:7" ht="12.75">
      <c r="E486" s="83">
        <v>86</v>
      </c>
      <c r="F486" s="51" t="s">
        <v>140</v>
      </c>
      <c r="G486" s="94"/>
    </row>
    <row r="487" spans="5:7" ht="12.75">
      <c r="E487" s="83">
        <v>87</v>
      </c>
      <c r="F487" s="51" t="s">
        <v>146</v>
      </c>
      <c r="G487" s="94"/>
    </row>
    <row r="488" spans="5:7" ht="12.75">
      <c r="E488" s="83">
        <v>88</v>
      </c>
      <c r="F488" s="51" t="s">
        <v>146</v>
      </c>
      <c r="G488" s="94"/>
    </row>
    <row r="489" spans="5:7" ht="12.75">
      <c r="E489" s="83">
        <v>89</v>
      </c>
      <c r="F489" s="51" t="s">
        <v>146</v>
      </c>
      <c r="G489" s="94"/>
    </row>
    <row r="490" spans="5:7" ht="12.75">
      <c r="E490" s="83">
        <v>90</v>
      </c>
      <c r="F490" s="51" t="s">
        <v>146</v>
      </c>
      <c r="G490" s="94"/>
    </row>
    <row r="491" spans="5:7" ht="12.75">
      <c r="E491" s="83">
        <v>91</v>
      </c>
      <c r="F491" s="51" t="s">
        <v>146</v>
      </c>
      <c r="G491" s="94"/>
    </row>
    <row r="492" spans="5:7" ht="12.75">
      <c r="E492" s="83">
        <v>92</v>
      </c>
      <c r="F492" s="51" t="s">
        <v>146</v>
      </c>
      <c r="G492" s="94"/>
    </row>
    <row r="493" spans="5:7" ht="12.75">
      <c r="E493" s="83">
        <v>93</v>
      </c>
      <c r="F493" s="51" t="s">
        <v>146</v>
      </c>
      <c r="G493" s="94"/>
    </row>
    <row r="494" spans="5:7" ht="12.75">
      <c r="E494" s="83">
        <v>94</v>
      </c>
      <c r="F494" s="51" t="s">
        <v>153</v>
      </c>
      <c r="G494" s="94"/>
    </row>
    <row r="495" spans="5:7" ht="12.75">
      <c r="E495" s="92">
        <v>95</v>
      </c>
      <c r="F495" s="51" t="s">
        <v>153</v>
      </c>
      <c r="G495" s="94"/>
    </row>
    <row r="496" spans="5:7" ht="12.75">
      <c r="E496" s="92">
        <v>96</v>
      </c>
      <c r="F496" s="51" t="s">
        <v>153</v>
      </c>
      <c r="G496" s="94"/>
    </row>
    <row r="497" spans="5:7" ht="12.75">
      <c r="E497" s="92">
        <v>97</v>
      </c>
      <c r="F497" s="51" t="s">
        <v>153</v>
      </c>
      <c r="G497" s="94"/>
    </row>
    <row r="498" spans="5:7" ht="12.75">
      <c r="E498" s="92">
        <v>98</v>
      </c>
      <c r="F498" s="51" t="s">
        <v>153</v>
      </c>
      <c r="G498" s="94"/>
    </row>
    <row r="499" spans="5:7" ht="12.75">
      <c r="E499" s="92">
        <v>99</v>
      </c>
      <c r="F499" s="51" t="s">
        <v>153</v>
      </c>
      <c r="G499" s="94"/>
    </row>
    <row r="500" spans="5:7" ht="12.75">
      <c r="E500" s="92">
        <v>0</v>
      </c>
      <c r="F500" s="51" t="s">
        <v>153</v>
      </c>
      <c r="G500" s="94"/>
    </row>
    <row r="501" spans="5:7" ht="12.75">
      <c r="E501" s="51" t="s">
        <v>354</v>
      </c>
      <c r="F501" s="52">
        <v>0.3</v>
      </c>
      <c r="G501" s="53" t="s">
        <v>355</v>
      </c>
    </row>
    <row r="502" spans="5:7" ht="12.75">
      <c r="E502" s="51" t="s">
        <v>356</v>
      </c>
      <c r="F502" s="91">
        <v>0.25</v>
      </c>
      <c r="G502" s="53" t="s">
        <v>357</v>
      </c>
    </row>
    <row r="503" spans="5:7" ht="12.75">
      <c r="E503" s="51" t="s">
        <v>360</v>
      </c>
      <c r="F503" s="52">
        <v>0.1</v>
      </c>
      <c r="G503" s="53" t="s">
        <v>361</v>
      </c>
    </row>
  </sheetData>
  <mergeCells count="77">
    <mergeCell ref="L6:M6"/>
    <mergeCell ref="N6:O6"/>
    <mergeCell ref="P6:Q6"/>
    <mergeCell ref="A2:R2"/>
    <mergeCell ref="E4:Q4"/>
    <mergeCell ref="E5:G5"/>
    <mergeCell ref="H5:Q5"/>
    <mergeCell ref="N7:O7"/>
    <mergeCell ref="P7:Q7"/>
    <mergeCell ref="E6:G6"/>
    <mergeCell ref="E8:Q8"/>
    <mergeCell ref="E7:G7"/>
    <mergeCell ref="H7:I7"/>
    <mergeCell ref="J7:K7"/>
    <mergeCell ref="L7:M7"/>
    <mergeCell ref="H6:I6"/>
    <mergeCell ref="J6:K6"/>
    <mergeCell ref="F9:G9"/>
    <mergeCell ref="H9:I9"/>
    <mergeCell ref="J9:K9"/>
    <mergeCell ref="L9:M9"/>
    <mergeCell ref="N9:O9"/>
    <mergeCell ref="P9:Q9"/>
    <mergeCell ref="F264:F265"/>
    <mergeCell ref="L116:M116"/>
    <mergeCell ref="E113:R113"/>
    <mergeCell ref="H115:R115"/>
    <mergeCell ref="N116:O116"/>
    <mergeCell ref="P116:R116"/>
    <mergeCell ref="E117:G117"/>
    <mergeCell ref="H117:I117"/>
    <mergeCell ref="J117:K117"/>
    <mergeCell ref="L117:M117"/>
    <mergeCell ref="N117:O117"/>
    <mergeCell ref="P117:R117"/>
    <mergeCell ref="E116:G116"/>
    <mergeCell ref="H116:I116"/>
    <mergeCell ref="J116:K116"/>
    <mergeCell ref="E119:E120"/>
    <mergeCell ref="F119:F120"/>
    <mergeCell ref="G119:G120"/>
    <mergeCell ref="H119:H120"/>
    <mergeCell ref="I119:I120"/>
    <mergeCell ref="J119:J120"/>
    <mergeCell ref="K119:K120"/>
    <mergeCell ref="I226:K226"/>
    <mergeCell ref="J253:K253"/>
    <mergeCell ref="M335:M337"/>
    <mergeCell ref="L119:L120"/>
    <mergeCell ref="M222:R222"/>
    <mergeCell ref="N335:O337"/>
    <mergeCell ref="I223:K224"/>
    <mergeCell ref="M223:R224"/>
    <mergeCell ref="M119:M120"/>
    <mergeCell ref="N119:N120"/>
    <mergeCell ref="O119:O120"/>
    <mergeCell ref="P119:Q119"/>
    <mergeCell ref="R119:R120"/>
    <mergeCell ref="P335:P337"/>
    <mergeCell ref="Q335:R337"/>
    <mergeCell ref="M329:R329"/>
    <mergeCell ref="M330:R330"/>
    <mergeCell ref="M332:R334"/>
    <mergeCell ref="E379:I379"/>
    <mergeCell ref="E380:H380"/>
    <mergeCell ref="E381:H381"/>
    <mergeCell ref="E383:I383"/>
    <mergeCell ref="F400:G400"/>
    <mergeCell ref="J227:K227"/>
    <mergeCell ref="I239:K240"/>
    <mergeCell ref="J241:K241"/>
    <mergeCell ref="J254:K254"/>
    <mergeCell ref="E396:G396"/>
    <mergeCell ref="E395:G395"/>
    <mergeCell ref="E390:K390"/>
    <mergeCell ref="E387:K387"/>
    <mergeCell ref="E384:K384"/>
  </mergeCells>
  <printOptions horizontalCentered="1"/>
  <pageMargins left="0.7874015748031497" right="0.7874015748031497" top="0.3937007874015748" bottom="0.3937007874015748" header="0.3937007874015748" footer="0.3937007874015748"/>
  <pageSetup blackAndWhite="1" horizontalDpi="300" verticalDpi="300" orientation="landscape" scale="80" r:id="rId3"/>
  <headerFooter alignWithMargins="0">
    <oddFooter>&amp;R&amp;P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AD42"/>
  <sheetViews>
    <sheetView showGridLines="0" showRowColHeaders="0" workbookViewId="0" topLeftCell="A1">
      <selection activeCell="D1" sqref="D1"/>
    </sheetView>
  </sheetViews>
  <sheetFormatPr defaultColWidth="11.421875" defaultRowHeight="12.75"/>
  <cols>
    <col min="1" max="1" width="7.57421875" style="119" bestFit="1" customWidth="1"/>
    <col min="2" max="2" width="15.00390625" style="117" customWidth="1"/>
    <col min="3" max="3" width="10.28125" style="117" customWidth="1"/>
    <col min="4" max="5" width="10.140625" style="117" customWidth="1"/>
    <col min="6" max="6" width="9.421875" style="117" customWidth="1"/>
    <col min="7" max="9" width="10.140625" style="117" customWidth="1"/>
    <col min="10" max="11" width="10.8515625" style="117" customWidth="1"/>
    <col min="12" max="12" width="10.00390625" style="117" customWidth="1"/>
    <col min="13" max="13" width="9.140625" style="117" customWidth="1"/>
    <col min="14" max="14" width="12.421875" style="117" customWidth="1"/>
    <col min="15" max="15" width="15.28125" style="117" bestFit="1" customWidth="1"/>
    <col min="16" max="16384" width="11.421875" style="117" customWidth="1"/>
  </cols>
  <sheetData>
    <row r="1" spans="2:7" ht="18">
      <c r="B1" s="162"/>
      <c r="E1" s="160"/>
      <c r="F1" s="161"/>
      <c r="G1" s="160"/>
    </row>
    <row r="2" spans="4:7" ht="13.5">
      <c r="D2" s="159"/>
      <c r="E2" s="160"/>
      <c r="F2" s="160"/>
      <c r="G2" s="160"/>
    </row>
    <row r="3" spans="1:15" s="122" customFormat="1" ht="58.5">
      <c r="A3" s="169"/>
      <c r="B3" s="157" t="s">
        <v>427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2:15" ht="18" customHeight="1">
      <c r="B4" s="284" t="s">
        <v>429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32.25">
      <c r="A5" s="170"/>
      <c r="B5" s="255" t="s">
        <v>418</v>
      </c>
      <c r="C5" s="255"/>
      <c r="D5" s="255"/>
      <c r="E5" s="255" t="s">
        <v>428</v>
      </c>
      <c r="F5" s="255"/>
      <c r="G5" s="255"/>
      <c r="H5" s="118"/>
      <c r="I5" s="118"/>
      <c r="J5" s="118"/>
      <c r="K5" s="118"/>
      <c r="L5" s="118"/>
      <c r="M5" s="118"/>
      <c r="N5" s="118"/>
      <c r="O5" s="118"/>
    </row>
    <row r="6" spans="2:15" ht="18.75" thickBot="1">
      <c r="B6" s="155" t="s">
        <v>416</v>
      </c>
      <c r="C6" s="155"/>
      <c r="D6" s="155"/>
      <c r="E6" s="285">
        <v>800018095</v>
      </c>
      <c r="F6" s="286"/>
      <c r="G6" s="155"/>
      <c r="H6" s="120"/>
      <c r="I6" s="165"/>
      <c r="J6" s="168" t="str">
        <f>MID(E6,9,1)</f>
        <v>5</v>
      </c>
      <c r="K6" s="120"/>
      <c r="L6" s="120"/>
      <c r="M6" s="120"/>
      <c r="N6" s="120"/>
      <c r="O6" s="120"/>
    </row>
    <row r="7" ht="14.25" thickTop="1"/>
    <row r="8" ht="25.5">
      <c r="B8" s="134" t="s">
        <v>0</v>
      </c>
    </row>
    <row r="9" spans="2:30" ht="13.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</row>
    <row r="10" spans="1:30" s="122" customFormat="1" ht="14.25" thickBot="1">
      <c r="A10" s="169"/>
      <c r="B10" s="135" t="s">
        <v>4</v>
      </c>
      <c r="C10" s="265" t="s">
        <v>5</v>
      </c>
      <c r="D10" s="265"/>
      <c r="E10" s="265" t="s">
        <v>6</v>
      </c>
      <c r="F10" s="265"/>
      <c r="G10" s="265" t="s">
        <v>7</v>
      </c>
      <c r="H10" s="265"/>
      <c r="I10" s="265" t="s">
        <v>8</v>
      </c>
      <c r="J10" s="265"/>
      <c r="K10" s="265" t="s">
        <v>9</v>
      </c>
      <c r="L10" s="265"/>
      <c r="M10" s="265" t="s">
        <v>10</v>
      </c>
      <c r="N10" s="265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14" s="133" customFormat="1" ht="18">
      <c r="A11" s="171" t="str">
        <f>MID($E$6,8,2)</f>
        <v>95</v>
      </c>
      <c r="B11" s="163">
        <f>ABS(A11)</f>
        <v>95</v>
      </c>
      <c r="C11" s="287" t="str">
        <f>IF(B11=0,VLOOKUP(B11,IVA,2,0),LOOKUP(B11,'Calendario (2)'!E10:E109,'Calendario (2)'!F10:F109))</f>
        <v>29 de marzo de 2007</v>
      </c>
      <c r="D11" s="287"/>
      <c r="E11" s="261" t="str">
        <f>IF($B$11=0,VLOOKUP($B$11,IVA,4,0),LOOKUP($B$11,'Calendario (2)'!$E$10:$E$109,'Calendario (2)'!H10:H109))</f>
        <v>30 de mayo de 2007</v>
      </c>
      <c r="F11" s="262"/>
      <c r="G11" s="261" t="str">
        <f>IF($B$11=0,VLOOKUP($B$11,IVA,6,0),LOOKUP($B$11,'Calendario (2)'!$E$10:$E$109,'Calendario (2)'!J10:J109))</f>
        <v>31 de julio de 2007</v>
      </c>
      <c r="H11" s="262"/>
      <c r="I11" s="261" t="str">
        <f>IF($B$11=0,VLOOKUP($B$11,IVA,8,0),LOOKUP($B$11,'Calendario (2)'!$E$10:$E$109,'Calendario (2)'!L10:L109))</f>
        <v>28 de septiembre de 2007</v>
      </c>
      <c r="J11" s="262"/>
      <c r="K11" s="261" t="str">
        <f>IF($B$11=0,VLOOKUP($B$11,IVA,10,0),LOOKUP($B$11,'Calendario (2)'!$E$10:$E$109,'Calendario (2)'!N10:N109))</f>
        <v>30 de nov. de 2007</v>
      </c>
      <c r="L11" s="262"/>
      <c r="M11" s="261" t="str">
        <f>IF($B$11=0,VLOOKUP($B$11,IVA,12,0),LOOKUP($B$11,'Calendario (2)'!$E$10:$E$109,'Calendario (2)'!P10:P109))</f>
        <v>30 de enero de 2008</v>
      </c>
      <c r="N11" s="262"/>
    </row>
    <row r="12" ht="13.5">
      <c r="C12" s="124"/>
    </row>
    <row r="13" ht="25.5">
      <c r="B13" s="134" t="s">
        <v>1</v>
      </c>
    </row>
    <row r="15" spans="2:15" ht="14.25" thickBot="1">
      <c r="B15" s="265" t="s">
        <v>4</v>
      </c>
      <c r="C15" s="259" t="s">
        <v>19</v>
      </c>
      <c r="D15" s="259" t="s">
        <v>20</v>
      </c>
      <c r="E15" s="259" t="s">
        <v>21</v>
      </c>
      <c r="F15" s="259" t="s">
        <v>22</v>
      </c>
      <c r="G15" s="259" t="s">
        <v>23</v>
      </c>
      <c r="H15" s="259" t="s">
        <v>24</v>
      </c>
      <c r="I15" s="259" t="s">
        <v>25</v>
      </c>
      <c r="J15" s="259" t="s">
        <v>26</v>
      </c>
      <c r="K15" s="265" t="s">
        <v>27</v>
      </c>
      <c r="L15" s="265" t="s">
        <v>28</v>
      </c>
      <c r="M15" s="270" t="s">
        <v>29</v>
      </c>
      <c r="N15" s="270"/>
      <c r="O15" s="265" t="s">
        <v>17</v>
      </c>
    </row>
    <row r="16" spans="2:15" ht="14.25" thickBot="1">
      <c r="B16" s="266"/>
      <c r="C16" s="260"/>
      <c r="D16" s="260"/>
      <c r="E16" s="260"/>
      <c r="F16" s="260"/>
      <c r="G16" s="260"/>
      <c r="H16" s="260"/>
      <c r="I16" s="260"/>
      <c r="J16" s="260"/>
      <c r="K16" s="266"/>
      <c r="L16" s="266"/>
      <c r="M16" s="139" t="s">
        <v>30</v>
      </c>
      <c r="N16" s="140" t="s">
        <v>31</v>
      </c>
      <c r="O16" s="266"/>
    </row>
    <row r="17" spans="1:15" s="123" customFormat="1" ht="18.75" thickTop="1">
      <c r="A17" s="171" t="str">
        <f>MID($E$6,8,2)</f>
        <v>95</v>
      </c>
      <c r="B17" s="138">
        <f>+B11</f>
        <v>95</v>
      </c>
      <c r="C17" s="137" t="str">
        <f>IF($B$11=0,VLOOKUP($B$11,RT,2,0),LOOKUP($B$11,'Calendario (2)'!$E$121:$E$220,'Calendario (2)'!F121:F220))</f>
        <v>28 de febrero </v>
      </c>
      <c r="D17" s="137" t="str">
        <f>IF($B$11=0,VLOOKUP($B$11,RT,3,0),LOOKUP($B$11,'Calendario (2)'!$E$121:$E$220,'Calendario (2)'!G121:G220))</f>
        <v>29 de marzo </v>
      </c>
      <c r="E17" s="137" t="str">
        <f>IF($B$11=0,VLOOKUP($B$11,RT,4,0),LOOKUP($B$11,'Calendario (2)'!$E$121:$E$220,'Calendario (2)'!H121:H220))</f>
        <v>02 de mayo </v>
      </c>
      <c r="F17" s="137" t="str">
        <f>IF($B$11=0,VLOOKUP($B$11,RT,5,0),LOOKUP($B$11,'Calendario (2)'!$E$121:$E$220,'Calendario (2)'!I121:I220))</f>
        <v>30 de mayo </v>
      </c>
      <c r="G17" s="137" t="str">
        <f>IF($B$11=0,VLOOKUP($B$11,RT,6,0),LOOKUP($B$11,'Calendario (2)'!$E$121:$E$220,'Calendario (2)'!J121:J220))</f>
        <v>03 de julio </v>
      </c>
      <c r="H17" s="137" t="str">
        <f>IF($B$11=0,VLOOKUP($B$11,RT,7,0),LOOKUP($B$11,'Calendario (2)'!$E$121:$E$220,'Calendario (2)'!K121:K220))</f>
        <v>31 de julio </v>
      </c>
      <c r="I17" s="137" t="str">
        <f>IF($B$11=0,VLOOKUP($B$11,RT,8,0),LOOKUP($B$11,'Calendario (2)'!$E$121:$E$220,'Calendario (2)'!L121:L220))</f>
        <v>30 de agosto </v>
      </c>
      <c r="J17" s="137" t="str">
        <f>IF($B$11=0,VLOOKUP($B$11,RT,9,0),LOOKUP($B$11,'Calendario (2)'!$E$121:$E$220,'Calendario (2)'!M121:M220))</f>
        <v>28 de sept. </v>
      </c>
      <c r="K17" s="137" t="str">
        <f>IF($B$11=0,VLOOKUP($B$11,RT,10,0),LOOKUP($B$11,'Calendario (2)'!$E$121:$E$220,'Calendario (2)'!N121:N220))</f>
        <v>29 de octubre </v>
      </c>
      <c r="L17" s="137" t="str">
        <f>IF($B$11=0,VLOOKUP($B$11,RT,11,0),LOOKUP($B$11,'Calendario (2)'!$E$121:$E$220,'Calendario (2)'!O121:O220))</f>
        <v>30 de nov. </v>
      </c>
      <c r="M17" s="136">
        <f>ABS(J6)</f>
        <v>5</v>
      </c>
      <c r="N17" s="136" t="str">
        <f>IF(M17=0,VLOOKUP(M17,R,2,0),(LOOKUP(M17,'Calendario (2)'!P121:P185,'Calendario (2)'!Q121:Q200)))</f>
        <v>14 de dic. </v>
      </c>
      <c r="O17" s="137" t="str">
        <f>IF($B$11=0,VLOOKUP($B$11,RT,14,0),LOOKUP($B$11,'Calendario (2)'!$E$121:$E$220,'Calendario (2)'!R121:R220))</f>
        <v>30 de enero/2008</v>
      </c>
    </row>
    <row r="19" ht="13.5"/>
    <row r="20" spans="6:15" ht="14.25" customHeight="1">
      <c r="F20" s="280" t="s">
        <v>54</v>
      </c>
      <c r="G20" s="280"/>
      <c r="H20" s="280"/>
      <c r="J20" s="263"/>
      <c r="K20" s="263"/>
      <c r="L20" s="263"/>
      <c r="M20" s="263"/>
      <c r="N20" s="263"/>
      <c r="O20" s="263"/>
    </row>
    <row r="21" spans="6:15" ht="27.75" customHeight="1" thickBot="1">
      <c r="F21" s="275"/>
      <c r="G21" s="275"/>
      <c r="H21" s="275"/>
      <c r="J21" s="269" t="s">
        <v>41</v>
      </c>
      <c r="K21" s="269"/>
      <c r="L21" s="269"/>
      <c r="M21" s="269"/>
      <c r="N21" s="269"/>
      <c r="O21" s="176"/>
    </row>
    <row r="22" spans="2:15" ht="15" customHeight="1" thickBot="1">
      <c r="B22" s="269" t="s">
        <v>33</v>
      </c>
      <c r="C22" s="269"/>
      <c r="D22" s="269"/>
      <c r="J22" s="151" t="s">
        <v>42</v>
      </c>
      <c r="K22" s="145"/>
      <c r="L22" s="145"/>
      <c r="M22" s="145"/>
      <c r="N22" s="145" t="s">
        <v>43</v>
      </c>
      <c r="O22" s="180"/>
    </row>
    <row r="23" spans="2:15" ht="30.75" customHeight="1">
      <c r="B23" s="147" t="s">
        <v>34</v>
      </c>
      <c r="C23" s="148">
        <v>0.2</v>
      </c>
      <c r="D23" s="149" t="s">
        <v>47</v>
      </c>
      <c r="F23" s="272" t="s">
        <v>37</v>
      </c>
      <c r="G23" s="272"/>
      <c r="H23" s="272"/>
      <c r="J23" s="151" t="s">
        <v>44</v>
      </c>
      <c r="K23" s="145"/>
      <c r="L23" s="145"/>
      <c r="M23" s="145"/>
      <c r="N23" s="145" t="s">
        <v>45</v>
      </c>
      <c r="O23" s="180"/>
    </row>
    <row r="24" spans="2:15" ht="24.75" thickBot="1">
      <c r="B24" s="264" t="s">
        <v>35</v>
      </c>
      <c r="C24" s="264"/>
      <c r="D24" s="264"/>
      <c r="F24" s="135" t="s">
        <v>4</v>
      </c>
      <c r="G24" s="273" t="s">
        <v>36</v>
      </c>
      <c r="H24" s="273"/>
      <c r="J24" s="180"/>
      <c r="K24" s="180"/>
      <c r="L24" s="180"/>
      <c r="M24" s="180"/>
      <c r="N24" s="180"/>
      <c r="O24" s="180"/>
    </row>
    <row r="25" spans="2:15" ht="24.75" customHeight="1" thickBot="1">
      <c r="B25" s="146" t="s">
        <v>4</v>
      </c>
      <c r="C25" s="279" t="s">
        <v>36</v>
      </c>
      <c r="D25" s="279"/>
      <c r="F25" s="138">
        <f>M17</f>
        <v>5</v>
      </c>
      <c r="G25" s="278" t="str">
        <f>IF(M17=0,VLOOKUP(M17,INF,2,0),(LOOKUP(M17,'Calendario (2)'!I228:I237,'Calendario (2)'!J228:J237)))</f>
        <v>20 de Junio de 2007</v>
      </c>
      <c r="H25" s="278"/>
      <c r="J25" s="282"/>
      <c r="K25" s="282"/>
      <c r="L25" s="177"/>
      <c r="M25" s="283"/>
      <c r="N25" s="283"/>
      <c r="O25" s="283"/>
    </row>
    <row r="26" spans="2:15" ht="30.75" customHeight="1" thickBot="1">
      <c r="B26" s="138">
        <f>B17</f>
        <v>95</v>
      </c>
      <c r="C26" s="141">
        <v>0.35</v>
      </c>
      <c r="D26" s="156" t="str">
        <f>IF($B$26=0,VLOOKUP($B$26,GC,2,0),LOOKUP($B$26,'Calendario (2)'!$E$401:$E$500,'Calendario (2)'!F401:F500))</f>
        <v>30 de mayo de 2007</v>
      </c>
      <c r="J26" s="256"/>
      <c r="K26" s="256"/>
      <c r="L26" s="256"/>
      <c r="M26" s="281"/>
      <c r="N26" s="281"/>
      <c r="O26" s="281"/>
    </row>
    <row r="27" spans="2:8" ht="13.5">
      <c r="B27" s="142" t="s">
        <v>51</v>
      </c>
      <c r="C27" s="143">
        <v>0.3</v>
      </c>
      <c r="D27" s="144" t="s">
        <v>48</v>
      </c>
      <c r="F27" s="271" t="s">
        <v>39</v>
      </c>
      <c r="G27" s="271"/>
      <c r="H27" s="271"/>
    </row>
    <row r="28" spans="2:15" ht="12.75" customHeight="1" thickBot="1">
      <c r="B28" s="142" t="s">
        <v>52</v>
      </c>
      <c r="C28" s="145">
        <v>0.25</v>
      </c>
      <c r="D28" s="144" t="s">
        <v>49</v>
      </c>
      <c r="F28" s="272"/>
      <c r="G28" s="272"/>
      <c r="H28" s="272"/>
      <c r="J28" s="275" t="s">
        <v>415</v>
      </c>
      <c r="K28" s="275"/>
      <c r="L28" s="275"/>
      <c r="M28" s="275"/>
      <c r="N28" s="275"/>
      <c r="O28" s="275"/>
    </row>
    <row r="29" spans="2:15" ht="25.5" customHeight="1" thickBot="1">
      <c r="B29" s="142" t="s">
        <v>53</v>
      </c>
      <c r="C29" s="143">
        <v>0.1</v>
      </c>
      <c r="D29" s="144" t="s">
        <v>50</v>
      </c>
      <c r="F29" s="135" t="s">
        <v>4</v>
      </c>
      <c r="G29" s="273" t="s">
        <v>36</v>
      </c>
      <c r="H29" s="273"/>
      <c r="J29" s="276"/>
      <c r="K29" s="276"/>
      <c r="L29" s="276"/>
      <c r="M29" s="276"/>
      <c r="N29" s="276"/>
      <c r="O29" s="276"/>
    </row>
    <row r="30" spans="6:15" ht="15" customHeight="1" thickBot="1">
      <c r="F30" s="138">
        <f>F25</f>
        <v>5</v>
      </c>
      <c r="G30" s="278" t="str">
        <f>IF(M17=0,VLOOKUP(M17,CON,2,0),(LOOKUP(M17,'Calendario (2)'!I242:I251,'Calendario (2)'!J242:J251)))</f>
        <v>28 de Junio de 2007</v>
      </c>
      <c r="H30" s="278"/>
      <c r="J30" s="257" t="s">
        <v>414</v>
      </c>
      <c r="K30" s="257"/>
      <c r="L30" s="257"/>
      <c r="M30" s="258" t="s">
        <v>392</v>
      </c>
      <c r="N30" s="258"/>
      <c r="O30" s="258"/>
    </row>
    <row r="31" spans="2:15" ht="13.5" customHeight="1" thickTop="1">
      <c r="B31" s="121"/>
      <c r="C31" s="121"/>
      <c r="D31" s="121"/>
      <c r="J31" s="274">
        <f>B17</f>
        <v>95</v>
      </c>
      <c r="K31" s="274"/>
      <c r="L31" s="274"/>
      <c r="M31" s="277" t="str">
        <f>IF($B$17=0,VLOOKUP($B$17,SS,2,0),LOOKUP(J31,'Calendario (2)'!E266:E365,'Calendario (2)'!F266:F365))</f>
        <v>Jueves  29 de Marzo</v>
      </c>
      <c r="N31" s="277"/>
      <c r="O31" s="277"/>
    </row>
    <row r="32" spans="10:15" ht="13.5">
      <c r="J32" s="127"/>
      <c r="K32" s="127"/>
      <c r="L32" s="127"/>
      <c r="M32" s="128"/>
      <c r="N32" s="118"/>
      <c r="O32" s="118"/>
    </row>
    <row r="33" spans="2:15" ht="13.5" customHeight="1" thickBot="1">
      <c r="B33" s="185" t="s">
        <v>337</v>
      </c>
      <c r="C33" s="152"/>
      <c r="D33" s="152"/>
      <c r="E33" s="152"/>
      <c r="F33" s="152"/>
      <c r="G33" s="152"/>
      <c r="J33" s="118"/>
      <c r="K33" s="118"/>
      <c r="L33" s="118"/>
      <c r="M33" s="118"/>
      <c r="N33" s="118"/>
      <c r="O33" s="118"/>
    </row>
    <row r="34" spans="2:15" ht="40.5" customHeight="1">
      <c r="B34" s="186" t="s">
        <v>388</v>
      </c>
      <c r="C34" s="186"/>
      <c r="D34" s="186"/>
      <c r="E34" s="186"/>
      <c r="F34" s="186"/>
      <c r="G34" s="186"/>
      <c r="J34" s="125"/>
      <c r="K34" s="99"/>
      <c r="L34" s="99"/>
      <c r="M34" s="99"/>
      <c r="N34" s="99"/>
      <c r="O34" s="99"/>
    </row>
    <row r="35" spans="2:15" ht="34.5" customHeight="1">
      <c r="B35" s="187"/>
      <c r="C35" s="187"/>
      <c r="D35" s="187"/>
      <c r="E35" s="187"/>
      <c r="F35" s="187"/>
      <c r="G35" s="187"/>
      <c r="J35" s="127"/>
      <c r="K35" s="127"/>
      <c r="L35" s="127"/>
      <c r="M35" s="118"/>
      <c r="N35" s="127"/>
      <c r="O35" s="127"/>
    </row>
    <row r="36" spans="2:15" ht="14.25" thickBot="1">
      <c r="B36" s="268" t="s">
        <v>341</v>
      </c>
      <c r="C36" s="268"/>
      <c r="D36" s="268" t="s">
        <v>342</v>
      </c>
      <c r="E36" s="268"/>
      <c r="F36" s="268" t="s">
        <v>343</v>
      </c>
      <c r="G36" s="268"/>
      <c r="J36" s="126"/>
      <c r="K36" s="129"/>
      <c r="L36" s="130"/>
      <c r="M36" s="130"/>
      <c r="N36" s="118"/>
      <c r="O36" s="126"/>
    </row>
    <row r="37" spans="2:15" ht="18">
      <c r="B37" s="138">
        <f>B17</f>
        <v>95</v>
      </c>
      <c r="C37" s="138"/>
      <c r="D37" s="267" t="str">
        <f>IF($B$37=0,VLOOKUP($B$37,JU,2,0),LOOKUP($B$37,'Calendario (2)'!$M$227:$R$326,'Calendario (2)'!N227:N326))</f>
        <v>02 de mayo </v>
      </c>
      <c r="E37" s="267"/>
      <c r="F37" s="156" t="str">
        <f>IF($B$37=0,VLOOKUP($B$37,JU,3,0),LOOKUP(B37,'Calendario (2)'!M227:R326,'Calendario (2)'!O227:O326))</f>
        <v>03 de julio </v>
      </c>
      <c r="G37" s="156"/>
      <c r="J37" s="126"/>
      <c r="K37" s="131"/>
      <c r="L37" s="132"/>
      <c r="M37" s="131"/>
      <c r="N37" s="118"/>
      <c r="O37" s="126"/>
    </row>
    <row r="38" ht="21.75" customHeight="1"/>
    <row r="39" ht="45" customHeight="1"/>
    <row r="40" ht="26.25" customHeight="1"/>
    <row r="41" ht="13.5" customHeight="1"/>
    <row r="42" spans="2:5" ht="13.5">
      <c r="B42" s="118"/>
      <c r="C42" s="118"/>
      <c r="D42" s="118"/>
      <c r="E42" s="118"/>
    </row>
  </sheetData>
  <sheetProtection/>
  <protectedRanges>
    <protectedRange password="DCE5" sqref="A1:A65536" name="Rango1"/>
  </protectedRanges>
  <mergeCells count="56">
    <mergeCell ref="B4:O4"/>
    <mergeCell ref="E5:G5"/>
    <mergeCell ref="E6:F6"/>
    <mergeCell ref="C11:D11"/>
    <mergeCell ref="G11:H11"/>
    <mergeCell ref="I11:J11"/>
    <mergeCell ref="K10:L10"/>
    <mergeCell ref="M10:N10"/>
    <mergeCell ref="K11:L11"/>
    <mergeCell ref="M11:N11"/>
    <mergeCell ref="H15:H16"/>
    <mergeCell ref="I15:I16"/>
    <mergeCell ref="M26:O26"/>
    <mergeCell ref="C10:D10"/>
    <mergeCell ref="E10:F10"/>
    <mergeCell ref="J25:K25"/>
    <mergeCell ref="M25:O25"/>
    <mergeCell ref="G25:H25"/>
    <mergeCell ref="G10:H10"/>
    <mergeCell ref="I10:J10"/>
    <mergeCell ref="C25:D25"/>
    <mergeCell ref="F20:H21"/>
    <mergeCell ref="F23:H23"/>
    <mergeCell ref="G24:H24"/>
    <mergeCell ref="F27:H28"/>
    <mergeCell ref="G29:H29"/>
    <mergeCell ref="J21:N21"/>
    <mergeCell ref="J31:L31"/>
    <mergeCell ref="J28:O29"/>
    <mergeCell ref="M31:O31"/>
    <mergeCell ref="G30:H30"/>
    <mergeCell ref="C15:C16"/>
    <mergeCell ref="D15:D16"/>
    <mergeCell ref="O15:O16"/>
    <mergeCell ref="B22:D22"/>
    <mergeCell ref="J15:J16"/>
    <mergeCell ref="K15:K16"/>
    <mergeCell ref="L15:L16"/>
    <mergeCell ref="M15:N15"/>
    <mergeCell ref="F15:F16"/>
    <mergeCell ref="G15:G16"/>
    <mergeCell ref="D37:E37"/>
    <mergeCell ref="B34:G35"/>
    <mergeCell ref="B36:C36"/>
    <mergeCell ref="D36:E36"/>
    <mergeCell ref="F36:G36"/>
    <mergeCell ref="B5:D5"/>
    <mergeCell ref="J26:L26"/>
    <mergeCell ref="J30:L30"/>
    <mergeCell ref="M30:O30"/>
    <mergeCell ref="E15:E16"/>
    <mergeCell ref="E11:F11"/>
    <mergeCell ref="J20:L20"/>
    <mergeCell ref="M20:O20"/>
    <mergeCell ref="B24:D24"/>
    <mergeCell ref="B15:B16"/>
  </mergeCells>
  <printOptions horizontalCentered="1" verticalCentered="1"/>
  <pageMargins left="0.7874015748031497" right="0.7874015748031497" top="0.984251968503937" bottom="0.984251968503937" header="0" footer="0"/>
  <pageSetup blackAndWhite="1" fitToHeight="1" fitToWidth="1" horizontalDpi="300" verticalDpi="300" orientation="landscape" scale="56" r:id="rId5"/>
  <ignoredErrors>
    <ignoredError sqref="D27:D29 D23" twoDigitTextYear="1"/>
  </ignoredErrors>
  <drawing r:id="rId3"/>
  <legacyDrawing r:id="rId2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D43"/>
  <sheetViews>
    <sheetView showGridLines="0" tabSelected="1" workbookViewId="0" topLeftCell="A14">
      <selection activeCell="E26" sqref="E26"/>
    </sheetView>
  </sheetViews>
  <sheetFormatPr defaultColWidth="11.421875" defaultRowHeight="12.75"/>
  <cols>
    <col min="1" max="1" width="7.57421875" style="119" bestFit="1" customWidth="1"/>
    <col min="2" max="2" width="15.00390625" style="117" customWidth="1"/>
    <col min="3" max="3" width="10.28125" style="117" customWidth="1"/>
    <col min="4" max="5" width="10.140625" style="117" customWidth="1"/>
    <col min="6" max="6" width="9.421875" style="117" customWidth="1"/>
    <col min="7" max="9" width="10.140625" style="117" customWidth="1"/>
    <col min="10" max="11" width="10.8515625" style="117" customWidth="1"/>
    <col min="12" max="12" width="10.00390625" style="117" customWidth="1"/>
    <col min="13" max="13" width="9.140625" style="117" customWidth="1"/>
    <col min="14" max="14" width="12.421875" style="117" customWidth="1"/>
    <col min="15" max="15" width="15.28125" style="117" bestFit="1" customWidth="1"/>
    <col min="16" max="16384" width="11.421875" style="117" customWidth="1"/>
  </cols>
  <sheetData>
    <row r="1" spans="2:7" ht="18">
      <c r="B1" s="162"/>
      <c r="E1" s="160"/>
      <c r="F1" s="161"/>
      <c r="G1" s="160"/>
    </row>
    <row r="2" spans="4:7" ht="13.5">
      <c r="D2" s="159"/>
      <c r="E2" s="160"/>
      <c r="F2" s="160"/>
      <c r="G2" s="160"/>
    </row>
    <row r="3" spans="1:15" s="122" customFormat="1" ht="58.5">
      <c r="A3" s="169"/>
      <c r="B3" s="157" t="s">
        <v>426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2:15" ht="18" customHeight="1">
      <c r="B4" s="292" t="s">
        <v>424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2:15" ht="18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15" ht="32.25">
      <c r="A6" s="170"/>
      <c r="B6" s="255" t="s">
        <v>423</v>
      </c>
      <c r="C6" s="255"/>
      <c r="D6" s="255"/>
      <c r="E6" s="255" t="s">
        <v>430</v>
      </c>
      <c r="F6" s="255"/>
      <c r="G6" s="255"/>
      <c r="H6" s="184"/>
      <c r="I6" s="184"/>
      <c r="J6" s="184"/>
      <c r="K6" s="184"/>
      <c r="L6" s="118"/>
      <c r="M6" s="118"/>
      <c r="N6" s="118"/>
      <c r="O6" s="118"/>
    </row>
    <row r="7" spans="2:15" ht="18.75" thickBot="1">
      <c r="B7" s="155" t="s">
        <v>416</v>
      </c>
      <c r="C7" s="155"/>
      <c r="D7" s="155"/>
      <c r="E7" s="288" t="s">
        <v>431</v>
      </c>
      <c r="F7" s="288"/>
      <c r="G7" s="155"/>
      <c r="H7" s="182"/>
      <c r="I7" s="183"/>
      <c r="J7" s="179" t="str">
        <f>MID(E7,8,1)</f>
        <v>4</v>
      </c>
      <c r="K7" s="182"/>
      <c r="L7" s="120"/>
      <c r="M7" s="120"/>
      <c r="N7" s="120"/>
      <c r="O7" s="120"/>
    </row>
    <row r="8" ht="14.25" thickTop="1"/>
    <row r="9" ht="25.5">
      <c r="B9" s="134" t="s">
        <v>0</v>
      </c>
    </row>
    <row r="10" spans="2:30" ht="13.5"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</row>
    <row r="11" spans="1:30" s="122" customFormat="1" ht="14.25" thickBot="1">
      <c r="A11" s="169"/>
      <c r="B11" s="135" t="s">
        <v>4</v>
      </c>
      <c r="C11" s="259" t="s">
        <v>5</v>
      </c>
      <c r="D11" s="259"/>
      <c r="E11" s="259" t="s">
        <v>6</v>
      </c>
      <c r="F11" s="259"/>
      <c r="G11" s="259" t="s">
        <v>7</v>
      </c>
      <c r="H11" s="259"/>
      <c r="I11" s="259" t="s">
        <v>8</v>
      </c>
      <c r="J11" s="259"/>
      <c r="K11" s="259" t="s">
        <v>9</v>
      </c>
      <c r="L11" s="259"/>
      <c r="M11" s="259" t="s">
        <v>10</v>
      </c>
      <c r="N11" s="259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</row>
    <row r="12" spans="1:14" s="133" customFormat="1" ht="18">
      <c r="A12" s="171" t="str">
        <f>MID($E$7,7,2)</f>
        <v>94</v>
      </c>
      <c r="B12" s="163">
        <f>ABS(A12)</f>
        <v>94</v>
      </c>
      <c r="C12" s="287" t="str">
        <f>IF(B12=0,VLOOKUP(B12,IVA,2,0),LOOKUP(B12,'Calendario (2)'!E10:E109,'Calendario (2)'!F10:F109))</f>
        <v>29 de marzo de 2007</v>
      </c>
      <c r="D12" s="287"/>
      <c r="E12" s="289" t="str">
        <f>IF($B$12=0,VLOOKUP($B$12,IVA,4,0),LOOKUP($B$12,'Calendario (2)'!$E$10:$E$109,'Calendario (2)'!H10:H109))</f>
        <v>30 de mayo de 2007</v>
      </c>
      <c r="F12" s="290"/>
      <c r="G12" s="289" t="str">
        <f>IF($B$12=0,VLOOKUP($B$12,IVA,6,0),LOOKUP($B$12,'Calendario (2)'!$E$10:$E$109,'Calendario (2)'!J10:J109))</f>
        <v>31 de julio de 2007</v>
      </c>
      <c r="H12" s="290"/>
      <c r="I12" s="287" t="str">
        <f>IF($B$12=0,VLOOKUP($B$12,IVA,8,0),LOOKUP($B$12,'Calendario (2)'!$E$10:$E$109,'Calendario (2)'!L10:L109))</f>
        <v>28 de septiembre de 2007</v>
      </c>
      <c r="J12" s="291"/>
      <c r="K12" s="289" t="str">
        <f>IF($B$12=0,VLOOKUP($B$12,IVA,10,0),LOOKUP($B$12,'Calendario (2)'!$E$10:$E$109,'Calendario (2)'!N10:N109))</f>
        <v>30 de nov. de 2007</v>
      </c>
      <c r="L12" s="290"/>
      <c r="M12" s="289" t="str">
        <f>IF($B$12=0,VLOOKUP($B$12,IVA,12,0),LOOKUP($B$12,'Calendario (2)'!$E$10:$E$109,'Calendario (2)'!P10:P109))</f>
        <v>30 de enero de 2008</v>
      </c>
      <c r="N12" s="290"/>
    </row>
    <row r="13" ht="13.5">
      <c r="C13" s="124"/>
    </row>
    <row r="14" ht="25.5">
      <c r="B14" s="134" t="s">
        <v>1</v>
      </c>
    </row>
    <row r="16" spans="2:15" ht="14.25" thickBot="1">
      <c r="B16" s="265"/>
      <c r="C16" s="259" t="s">
        <v>19</v>
      </c>
      <c r="D16" s="259" t="s">
        <v>20</v>
      </c>
      <c r="E16" s="259" t="s">
        <v>21</v>
      </c>
      <c r="F16" s="259" t="s">
        <v>22</v>
      </c>
      <c r="G16" s="259" t="s">
        <v>23</v>
      </c>
      <c r="H16" s="259" t="s">
        <v>24</v>
      </c>
      <c r="I16" s="259" t="s">
        <v>25</v>
      </c>
      <c r="J16" s="259" t="s">
        <v>26</v>
      </c>
      <c r="K16" s="265" t="s">
        <v>27</v>
      </c>
      <c r="L16" s="265" t="s">
        <v>28</v>
      </c>
      <c r="M16" s="270" t="s">
        <v>29</v>
      </c>
      <c r="N16" s="270"/>
      <c r="O16" s="265" t="s">
        <v>17</v>
      </c>
    </row>
    <row r="17" spans="2:15" ht="14.25" thickBot="1">
      <c r="B17" s="266"/>
      <c r="C17" s="260"/>
      <c r="D17" s="260"/>
      <c r="E17" s="260"/>
      <c r="F17" s="260"/>
      <c r="G17" s="260"/>
      <c r="H17" s="260"/>
      <c r="I17" s="260"/>
      <c r="J17" s="260"/>
      <c r="K17" s="266"/>
      <c r="L17" s="266"/>
      <c r="M17" s="139" t="s">
        <v>30</v>
      </c>
      <c r="N17" s="140" t="s">
        <v>31</v>
      </c>
      <c r="O17" s="266"/>
    </row>
    <row r="18" spans="1:15" s="123" customFormat="1" ht="18.75" thickTop="1">
      <c r="A18" s="171" t="str">
        <f>MID($E$7,7,2)</f>
        <v>94</v>
      </c>
      <c r="B18" s="138">
        <f>+B12</f>
        <v>94</v>
      </c>
      <c r="C18" s="137" t="str">
        <f>IF($B$12=0,VLOOKUP($B$12,RT,2,0),LOOKUP($B$12,'Calendario (2)'!$E$121:$E$220,'Calendario (2)'!F121:F220))</f>
        <v>28 de febrero </v>
      </c>
      <c r="D18" s="137" t="str">
        <f>IF($B$12=0,VLOOKUP($B$12,RT,3,0),LOOKUP($B$12,'Calendario (2)'!$E$121:$E$220,'Calendario (2)'!G121:G220))</f>
        <v>29 de marzo </v>
      </c>
      <c r="E18" s="137" t="str">
        <f>IF($B$12=0,VLOOKUP($B$12,RT,4,0),LOOKUP($B$12,'Calendario (2)'!$E$121:$E$220,'Calendario (2)'!H121:H220))</f>
        <v>02 de mayo </v>
      </c>
      <c r="F18" s="137" t="str">
        <f>IF($B$12=0,VLOOKUP($B$12,RT,5,0),LOOKUP($B$12,'Calendario (2)'!$E$121:$E$220,'Calendario (2)'!I121:I220))</f>
        <v>30 de mayo </v>
      </c>
      <c r="G18" s="137" t="str">
        <f>IF($B$12=0,VLOOKUP($B$12,RT,6,0),LOOKUP($B$12,'Calendario (2)'!$E$121:$E$220,'Calendario (2)'!J121:J220))</f>
        <v>03 de julio </v>
      </c>
      <c r="H18" s="137" t="str">
        <f>IF($B$12=0,VLOOKUP($B$12,RT,7,0),LOOKUP($B$12,'Calendario (2)'!$E$121:$E$220,'Calendario (2)'!K121:K220))</f>
        <v>31 de julio </v>
      </c>
      <c r="I18" s="137" t="str">
        <f>IF($B$12=0,VLOOKUP($B$12,RT,8,0),LOOKUP($B$12,'Calendario (2)'!$E$121:$E$220,'Calendario (2)'!L121:L220))</f>
        <v>30 de agosto </v>
      </c>
      <c r="J18" s="137" t="str">
        <f>IF($B$12=0,VLOOKUP($B$12,RT,9,0),LOOKUP($B$12,'Calendario (2)'!$E$121:$E$220,'Calendario (2)'!M121:M220))</f>
        <v>28 de sept. </v>
      </c>
      <c r="K18" s="137" t="str">
        <f>IF($B$12=0,VLOOKUP($B$12,RT,10,0),LOOKUP($B$12,'Calendario (2)'!$E$121:$E$220,'Calendario (2)'!N121:N220))</f>
        <v>29 de octubre </v>
      </c>
      <c r="L18" s="137" t="str">
        <f>IF($B$12=0,VLOOKUP($B$12,RT,11,0),LOOKUP($B$12,'Calendario (2)'!$E$121:$E$220,'Calendario (2)'!O121:O220))</f>
        <v>30 de nov. </v>
      </c>
      <c r="M18" s="136">
        <f>ABS(J7)</f>
        <v>4</v>
      </c>
      <c r="N18" s="136" t="str">
        <f>IF(M18=0,VLOOKUP(M18,R,2,0),(LOOKUP(M18,'Calendario (2)'!P121:P185,'Calendario (2)'!Q121:Q185)))</f>
        <v>13 de dic. </v>
      </c>
      <c r="O18" s="137" t="str">
        <f>IF($B$12=0,VLOOKUP($B$12,RT,14,0),LOOKUP($B$12,'Calendario (2)'!$E$121:$E$220,'Calendario (2)'!R121:R220))</f>
        <v>30 de enero/2008</v>
      </c>
    </row>
    <row r="19" ht="13.5"/>
    <row r="20" ht="13.5"/>
    <row r="21" spans="6:15" ht="14.25" customHeight="1" thickBot="1">
      <c r="F21" s="172"/>
      <c r="G21" s="172"/>
      <c r="H21" s="172"/>
      <c r="J21" s="269" t="s">
        <v>349</v>
      </c>
      <c r="K21" s="269"/>
      <c r="L21" s="269"/>
      <c r="M21" s="269"/>
      <c r="N21" s="269"/>
      <c r="O21" s="269"/>
    </row>
    <row r="22" spans="6:15" ht="27.75" customHeight="1">
      <c r="F22" s="172"/>
      <c r="G22" s="172"/>
      <c r="H22" s="172"/>
      <c r="J22" s="154" t="s">
        <v>350</v>
      </c>
      <c r="K22" s="72"/>
      <c r="L22" s="72"/>
      <c r="M22" s="72"/>
      <c r="N22" s="72"/>
      <c r="O22" s="72"/>
    </row>
    <row r="23" spans="2:15" ht="15" customHeight="1" thickBot="1">
      <c r="B23" s="269" t="s">
        <v>54</v>
      </c>
      <c r="C23" s="269"/>
      <c r="D23" s="269"/>
      <c r="E23" s="269"/>
      <c r="F23" s="269"/>
      <c r="G23" s="269"/>
      <c r="H23" s="269"/>
      <c r="J23" s="299" t="s">
        <v>425</v>
      </c>
      <c r="K23" s="299"/>
      <c r="L23" s="299"/>
      <c r="M23" s="299"/>
      <c r="N23" s="299"/>
      <c r="O23" s="299"/>
    </row>
    <row r="24" spans="2:15" ht="30.75" customHeight="1">
      <c r="B24" s="295" t="s">
        <v>37</v>
      </c>
      <c r="C24" s="295"/>
      <c r="D24" s="295"/>
      <c r="F24" s="272" t="s">
        <v>39</v>
      </c>
      <c r="G24" s="272"/>
      <c r="H24" s="272"/>
      <c r="J24" s="299"/>
      <c r="K24" s="299"/>
      <c r="L24" s="299"/>
      <c r="M24" s="299"/>
      <c r="N24" s="299"/>
      <c r="O24" s="299"/>
    </row>
    <row r="25" spans="2:15" ht="24.75" thickBot="1">
      <c r="B25" s="135" t="s">
        <v>4</v>
      </c>
      <c r="C25" s="273" t="s">
        <v>36</v>
      </c>
      <c r="D25" s="273"/>
      <c r="F25" s="135" t="s">
        <v>4</v>
      </c>
      <c r="G25" s="150" t="s">
        <v>36</v>
      </c>
      <c r="H25" s="150"/>
      <c r="J25" s="299"/>
      <c r="K25" s="299"/>
      <c r="L25" s="299"/>
      <c r="M25" s="299"/>
      <c r="N25" s="299"/>
      <c r="O25" s="299"/>
    </row>
    <row r="26" spans="2:15" ht="24.75" customHeight="1" thickBot="1">
      <c r="B26" s="138">
        <f>M18</f>
        <v>4</v>
      </c>
      <c r="C26" s="278" t="str">
        <f>IF(M18=0,VLOOKUP(M18,INF,2,0),(LOOKUP(M18,'Calendario (2)'!I228:I237,'Calendario (2)'!J228:J237)))</f>
        <v>19 de Junio de 2007</v>
      </c>
      <c r="D26" s="278"/>
      <c r="F26" s="138">
        <f>B26</f>
        <v>4</v>
      </c>
      <c r="G26" s="278" t="str">
        <f>IF(M18=0,VLOOKUP(M18,CON,2,0),(LOOKUP(M18,'Calendario (2)'!I242:I251,'Calendario (2)'!J242:J251)))</f>
        <v>28 de Junio de 2007</v>
      </c>
      <c r="H26" s="278"/>
      <c r="J26" s="257" t="s">
        <v>341</v>
      </c>
      <c r="K26" s="257"/>
      <c r="L26" s="153"/>
      <c r="M26" s="258" t="s">
        <v>389</v>
      </c>
      <c r="N26" s="258"/>
      <c r="O26" s="258"/>
    </row>
    <row r="27" spans="2:15" ht="30.75" customHeight="1" thickTop="1">
      <c r="B27" s="173"/>
      <c r="C27" s="174"/>
      <c r="D27" s="175"/>
      <c r="J27" s="274">
        <f>B18</f>
        <v>94</v>
      </c>
      <c r="K27" s="274"/>
      <c r="L27" s="274"/>
      <c r="M27" s="277" t="str">
        <f>IF(J27=0,VLOOKUP(J27,NA,2,0),(LOOKUP(J27,'Calendario (2)'!M338:M437,'Calendario (2)'!N338:N437)))</f>
        <v>30 de Agosto de 2007</v>
      </c>
      <c r="N27" s="277"/>
      <c r="O27" s="277"/>
    </row>
    <row r="28" spans="2:6" ht="16.5" thickBot="1">
      <c r="B28" s="269" t="s">
        <v>41</v>
      </c>
      <c r="C28" s="269"/>
      <c r="D28" s="269"/>
      <c r="E28" s="269"/>
      <c r="F28" s="269"/>
    </row>
    <row r="29" spans="2:15" ht="12.75" customHeight="1">
      <c r="B29" s="151" t="s">
        <v>42</v>
      </c>
      <c r="C29" s="145"/>
      <c r="D29" s="145"/>
      <c r="E29" s="145"/>
      <c r="F29" s="145" t="s">
        <v>43</v>
      </c>
      <c r="J29" s="293"/>
      <c r="K29" s="293"/>
      <c r="L29" s="293"/>
      <c r="M29" s="293"/>
      <c r="N29" s="293"/>
      <c r="O29" s="293"/>
    </row>
    <row r="30" spans="2:15" ht="25.5" customHeight="1">
      <c r="B30" s="151" t="s">
        <v>44</v>
      </c>
      <c r="C30" s="145"/>
      <c r="D30" s="145"/>
      <c r="E30" s="145"/>
      <c r="F30" s="145" t="s">
        <v>45</v>
      </c>
      <c r="J30" s="294"/>
      <c r="K30" s="294"/>
      <c r="L30" s="294"/>
      <c r="M30" s="294"/>
      <c r="N30" s="294"/>
      <c r="O30" s="294"/>
    </row>
    <row r="31" spans="10:15" ht="15" customHeight="1">
      <c r="J31" s="282"/>
      <c r="K31" s="282"/>
      <c r="L31" s="282"/>
      <c r="M31" s="283"/>
      <c r="N31" s="283"/>
      <c r="O31" s="283"/>
    </row>
    <row r="32" spans="2:15" ht="13.5" customHeight="1">
      <c r="B32" s="121"/>
      <c r="C32" s="121"/>
      <c r="D32" s="121"/>
      <c r="J32" s="256"/>
      <c r="K32" s="256"/>
      <c r="L32" s="256"/>
      <c r="M32" s="281"/>
      <c r="N32" s="281"/>
      <c r="O32" s="281"/>
    </row>
    <row r="33" spans="10:15" ht="13.5">
      <c r="J33" s="127"/>
      <c r="K33" s="127"/>
      <c r="L33" s="127"/>
      <c r="M33" s="128"/>
      <c r="N33" s="118"/>
      <c r="O33" s="118"/>
    </row>
    <row r="34" spans="10:15" ht="13.5" customHeight="1">
      <c r="J34" s="118"/>
      <c r="K34" s="118"/>
      <c r="L34" s="118"/>
      <c r="M34" s="118"/>
      <c r="N34" s="118"/>
      <c r="O34" s="118"/>
    </row>
    <row r="35" spans="10:15" ht="14.25" customHeight="1">
      <c r="J35" s="125"/>
      <c r="K35" s="99"/>
      <c r="L35" s="99"/>
      <c r="M35" s="99"/>
      <c r="N35" s="99"/>
      <c r="O35" s="99"/>
    </row>
    <row r="36" spans="10:15" ht="13.5">
      <c r="J36" s="127"/>
      <c r="K36" s="127"/>
      <c r="L36" s="127"/>
      <c r="M36" s="118"/>
      <c r="N36" s="127"/>
      <c r="O36" s="127"/>
    </row>
    <row r="37" spans="10:15" ht="13.5">
      <c r="J37" s="126"/>
      <c r="K37" s="129"/>
      <c r="L37" s="130"/>
      <c r="M37" s="130"/>
      <c r="N37" s="118"/>
      <c r="O37" s="126"/>
    </row>
    <row r="38" spans="2:15" ht="15.75">
      <c r="B38" s="263"/>
      <c r="C38" s="263"/>
      <c r="D38" s="263"/>
      <c r="E38" s="263"/>
      <c r="F38" s="263"/>
      <c r="G38" s="172"/>
      <c r="J38" s="126"/>
      <c r="K38" s="131"/>
      <c r="L38" s="132"/>
      <c r="M38" s="131"/>
      <c r="N38" s="118"/>
      <c r="O38" s="126"/>
    </row>
    <row r="39" spans="2:7" ht="21.75" customHeight="1">
      <c r="B39" s="297"/>
      <c r="C39" s="297"/>
      <c r="D39" s="297"/>
      <c r="E39" s="297"/>
      <c r="F39" s="297"/>
      <c r="G39" s="297"/>
    </row>
    <row r="40" spans="2:7" ht="45" customHeight="1">
      <c r="B40" s="297"/>
      <c r="C40" s="297"/>
      <c r="D40" s="297"/>
      <c r="E40" s="297"/>
      <c r="F40" s="297"/>
      <c r="G40" s="297"/>
    </row>
    <row r="41" spans="2:7" ht="26.25" customHeight="1">
      <c r="B41" s="298"/>
      <c r="C41" s="298"/>
      <c r="D41" s="298"/>
      <c r="E41" s="298"/>
      <c r="F41" s="298"/>
      <c r="G41" s="298"/>
    </row>
    <row r="42" spans="2:7" ht="13.5" customHeight="1">
      <c r="B42" s="173"/>
      <c r="C42" s="173"/>
      <c r="D42" s="296"/>
      <c r="E42" s="296"/>
      <c r="F42" s="175"/>
      <c r="G42" s="175"/>
    </row>
    <row r="43" spans="2:7" ht="13.5">
      <c r="B43" s="178"/>
      <c r="C43" s="178"/>
      <c r="D43" s="178"/>
      <c r="E43" s="178"/>
      <c r="F43" s="178"/>
      <c r="G43" s="178"/>
    </row>
  </sheetData>
  <sheetProtection/>
  <protectedRanges>
    <protectedRange password="DCE5" sqref="L4:L9 E1:J7 K1:L3 K4:K8 I8:J11 K10:L11 E8:H17 M1:O65536 I12:L65536 F28:F30 C2:D23 B1:B23 F18:H26 B24:D30 G32:H65536 F32 E18:E30 B36:F65536 B31:E34" name="Rango1"/>
  </protectedRanges>
  <mergeCells count="54">
    <mergeCell ref="B38:F38"/>
    <mergeCell ref="B6:D6"/>
    <mergeCell ref="J27:L27"/>
    <mergeCell ref="J23:O25"/>
    <mergeCell ref="J31:L31"/>
    <mergeCell ref="M31:O31"/>
    <mergeCell ref="E16:E17"/>
    <mergeCell ref="F24:H24"/>
    <mergeCell ref="B23:H23"/>
    <mergeCell ref="M21:O21"/>
    <mergeCell ref="D42:E42"/>
    <mergeCell ref="B39:G40"/>
    <mergeCell ref="B41:C41"/>
    <mergeCell ref="D41:E41"/>
    <mergeCell ref="F41:G41"/>
    <mergeCell ref="B16:B17"/>
    <mergeCell ref="C16:C17"/>
    <mergeCell ref="D16:D17"/>
    <mergeCell ref="O16:O17"/>
    <mergeCell ref="J16:J17"/>
    <mergeCell ref="B28:F28"/>
    <mergeCell ref="J32:L32"/>
    <mergeCell ref="E12:F12"/>
    <mergeCell ref="J21:L21"/>
    <mergeCell ref="J29:O30"/>
    <mergeCell ref="B24:D24"/>
    <mergeCell ref="C25:D25"/>
    <mergeCell ref="K12:L12"/>
    <mergeCell ref="M12:N12"/>
    <mergeCell ref="M32:O32"/>
    <mergeCell ref="B4:O4"/>
    <mergeCell ref="K16:K17"/>
    <mergeCell ref="L16:L17"/>
    <mergeCell ref="M16:N16"/>
    <mergeCell ref="F16:F17"/>
    <mergeCell ref="G16:G17"/>
    <mergeCell ref="H16:H17"/>
    <mergeCell ref="I16:I17"/>
    <mergeCell ref="K11:L11"/>
    <mergeCell ref="M11:N11"/>
    <mergeCell ref="G26:H26"/>
    <mergeCell ref="J26:K26"/>
    <mergeCell ref="M26:O26"/>
    <mergeCell ref="C26:D26"/>
    <mergeCell ref="E6:G6"/>
    <mergeCell ref="E7:F7"/>
    <mergeCell ref="C12:D12"/>
    <mergeCell ref="M27:O27"/>
    <mergeCell ref="C11:D11"/>
    <mergeCell ref="E11:F11"/>
    <mergeCell ref="G11:H11"/>
    <mergeCell ref="I11:J11"/>
    <mergeCell ref="G12:H12"/>
    <mergeCell ref="I12:J12"/>
  </mergeCells>
  <printOptions horizontalCentered="1" verticalCentered="1"/>
  <pageMargins left="0.7874015748031497" right="0.7874015748031497" top="0.984251968503937" bottom="0.984251968503937" header="0" footer="0"/>
  <pageSetup blackAndWhite="1" fitToHeight="1" fitToWidth="1" horizontalDpi="300" verticalDpi="300" orientation="landscape" scale="58" r:id="rId5"/>
  <drawing r:id="rId3"/>
  <legacyDrawing r:id="rId2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Systems</dc:creator>
  <cp:keywords/>
  <dc:description/>
  <cp:lastModifiedBy>Open Systems</cp:lastModifiedBy>
  <cp:lastPrinted>2007-01-16T22:46:05Z</cp:lastPrinted>
  <dcterms:created xsi:type="dcterms:W3CDTF">2007-01-09T15:06:22Z</dcterms:created>
  <dcterms:modified xsi:type="dcterms:W3CDTF">2007-02-12T14:20:59Z</dcterms:modified>
  <cp:category/>
  <cp:version/>
  <cp:contentType/>
  <cp:contentStatus/>
</cp:coreProperties>
</file>